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Objects="placeholders"/>
  <mc:AlternateContent xmlns:mc="http://schemas.openxmlformats.org/markup-compatibility/2006">
    <mc:Choice Requires="x15">
      <x15ac:absPath xmlns:x15ac="http://schemas.microsoft.com/office/spreadsheetml/2010/11/ac" url="https://d.docs.live.net/cb6702b759d44f3c/Documents/WPC/Kirsty/Finance/"/>
    </mc:Choice>
  </mc:AlternateContent>
  <xr:revisionPtr revIDLastSave="30" documentId="8_{7A34621F-72C9-4F58-B39D-19FE00C4F603}" xr6:coauthVersionLast="47" xr6:coauthVersionMax="47" xr10:uidLastSave="{2DFB19DC-8F7F-47C8-A974-3816D311CD41}"/>
  <bookViews>
    <workbookView xWindow="-120" yWindow="-120" windowWidth="29040" windowHeight="17640" tabRatio="729" xr2:uid="{00000000-000D-0000-FFFF-FFFF00000000}"/>
  </bookViews>
  <sheets>
    <sheet name="Wardington Community" sheetId="1" r:id="rId1"/>
    <sheet name="Williamscot Community" sheetId="11" r:id="rId2"/>
    <sheet name="Playground Main" sheetId="14" r:id="rId3"/>
    <sheet name="Playground 2nd" sheetId="2" r:id="rId4"/>
    <sheet name="Base Rate Tracker" sheetId="5" r:id="rId5"/>
    <sheet name="Reconciliation" sheetId="4" r:id="rId6"/>
    <sheet name="CONF" sheetId="13" r:id="rId7"/>
  </sheets>
  <definedNames>
    <definedName name="_xlnm.Print_Area" localSheetId="5">Reconciliation!$A$1:$H$16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2" l="1"/>
  <c r="B6" i="2"/>
  <c r="D9" i="4"/>
  <c r="D7" i="4"/>
  <c r="D6" i="4"/>
  <c r="A50" i="14"/>
  <c r="M48" i="14"/>
  <c r="L48" i="14"/>
  <c r="K48" i="14"/>
  <c r="J48" i="14"/>
  <c r="I48" i="14"/>
  <c r="H48" i="14"/>
  <c r="G48" i="14"/>
  <c r="F48" i="14"/>
  <c r="E48" i="14"/>
  <c r="B46" i="14"/>
  <c r="D7" i="14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B6" i="14"/>
  <c r="A6" i="14"/>
  <c r="A5" i="14"/>
  <c r="D46" i="14" l="1"/>
  <c r="E52" i="14" s="1"/>
  <c r="E53" i="14" s="1"/>
  <c r="E55" i="14" s="1"/>
  <c r="E110" i="1" l="1"/>
  <c r="M28" i="13" l="1"/>
  <c r="L28" i="13"/>
  <c r="K28" i="13"/>
  <c r="J28" i="13"/>
  <c r="I28" i="13"/>
  <c r="E28" i="13" l="1"/>
  <c r="E32" i="13" s="1"/>
  <c r="D7" i="13" l="1"/>
  <c r="D28" i="13"/>
  <c r="D32" i="13" l="1"/>
  <c r="E10" i="4"/>
  <c r="E7" i="4"/>
  <c r="E6" i="4"/>
  <c r="D11" i="4" l="1"/>
  <c r="E11" i="4"/>
  <c r="D7" i="2" l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7" i="1" l="1"/>
  <c r="D7" i="11" l="1"/>
  <c r="D8" i="11" s="1"/>
  <c r="F110" i="1" l="1"/>
  <c r="Z109" i="1"/>
  <c r="L110" i="1"/>
  <c r="D8" i="1" l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Q110" i="1" l="1"/>
  <c r="A22" i="2" l="1"/>
  <c r="A12" i="5" s="1"/>
  <c r="X110" i="1" l="1"/>
  <c r="J20" i="11"/>
  <c r="E20" i="11"/>
  <c r="D108" i="1" l="1"/>
  <c r="A108" i="1"/>
  <c r="B22" i="2"/>
  <c r="A113" i="1"/>
  <c r="A6" i="5" l="1"/>
  <c r="B108" i="1"/>
  <c r="B12" i="5"/>
  <c r="B6" i="5"/>
  <c r="A5" i="5"/>
  <c r="A20" i="5"/>
  <c r="K110" i="1"/>
  <c r="H19" i="11" l="1"/>
  <c r="I19" i="11"/>
  <c r="G19" i="11"/>
  <c r="E115" i="1" l="1"/>
  <c r="F19" i="11"/>
  <c r="B6" i="4" l="1"/>
  <c r="F6" i="4"/>
  <c r="F24" i="2"/>
  <c r="G6" i="4" l="1"/>
  <c r="D12" i="5"/>
  <c r="E29" i="2" l="1"/>
  <c r="D18" i="11"/>
  <c r="B7" i="4" l="1"/>
  <c r="F7" i="4" s="1"/>
  <c r="G7" i="4" s="1"/>
  <c r="F8" i="4"/>
  <c r="G8" i="4" s="1"/>
  <c r="E25" i="11"/>
  <c r="B9" i="4" l="1"/>
  <c r="F9" i="4" s="1"/>
  <c r="G9" i="4" s="1"/>
  <c r="U110" i="1"/>
  <c r="AD109" i="1"/>
  <c r="AE109" i="1"/>
  <c r="AF109" i="1"/>
  <c r="J110" i="1"/>
  <c r="T110" i="1"/>
  <c r="R110" i="1"/>
  <c r="S110" i="1"/>
  <c r="P110" i="1"/>
  <c r="V110" i="1"/>
  <c r="O110" i="1"/>
  <c r="F14" i="5" l="1"/>
  <c r="E14" i="5"/>
  <c r="E24" i="2"/>
  <c r="K19" i="11"/>
  <c r="L19" i="11"/>
  <c r="G23" i="2" l="1"/>
  <c r="I110" i="1"/>
  <c r="AA109" i="1"/>
  <c r="G110" i="1"/>
  <c r="H110" i="1"/>
  <c r="M110" i="1"/>
  <c r="N110" i="1"/>
  <c r="W110" i="1"/>
  <c r="Y109" i="1"/>
  <c r="AB109" i="1"/>
  <c r="AC109" i="1"/>
  <c r="AG109" i="1"/>
  <c r="G13" i="5"/>
  <c r="E116" i="1" l="1"/>
  <c r="E22" i="5"/>
  <c r="E30" i="2"/>
  <c r="E32" i="2" s="1"/>
  <c r="F10" i="4" l="1"/>
  <c r="B11" i="4"/>
  <c r="E23" i="5"/>
  <c r="E25" i="5" s="1"/>
  <c r="F11" i="4" l="1"/>
  <c r="G10" i="4"/>
  <c r="G11" i="4" s="1"/>
  <c r="E2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</authors>
  <commentList>
    <comment ref="AG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BOB:</t>
        </r>
        <r>
          <rPr>
            <sz val="9"/>
            <color indexed="81"/>
            <rFont val="Tahoma"/>
            <family val="2"/>
          </rPr>
          <t xml:space="preserve">
COMF Grant CDC</t>
        </r>
      </text>
    </comment>
    <comment ref="W2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BOB:</t>
        </r>
        <r>
          <rPr>
            <sz val="9"/>
            <color indexed="81"/>
            <rFont val="Tahoma"/>
            <family val="2"/>
          </rPr>
          <t xml:space="preserve">
Planning Consultancy Error £20.00 underpaid see 3022</t>
        </r>
      </text>
    </comment>
    <comment ref="W28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BOB:</t>
        </r>
        <r>
          <rPr>
            <sz val="9"/>
            <color indexed="81"/>
            <rFont val="Tahoma"/>
            <family val="2"/>
          </rPr>
          <t xml:space="preserve">
zoom subscription</t>
        </r>
      </text>
    </comment>
    <comment ref="W3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BOB:</t>
        </r>
        <r>
          <rPr>
            <sz val="9"/>
            <color indexed="81"/>
            <rFont val="Tahoma"/>
            <family val="2"/>
          </rPr>
          <t xml:space="preserve">
Planning Consultancy £20 underpaid see 3013</t>
        </r>
      </text>
    </comment>
    <comment ref="W3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BOB:</t>
        </r>
        <r>
          <rPr>
            <sz val="9"/>
            <color indexed="81"/>
            <rFont val="Tahoma"/>
            <family val="2"/>
          </rPr>
          <t xml:space="preserve">
Gift</t>
        </r>
      </text>
    </comment>
    <comment ref="W4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BOB:</t>
        </r>
        <r>
          <rPr>
            <sz val="9"/>
            <color indexed="81"/>
            <rFont val="Tahoma"/>
            <family val="2"/>
          </rPr>
          <t xml:space="preserve">
training</t>
        </r>
      </text>
    </comment>
    <comment ref="W8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BOB:</t>
        </r>
        <r>
          <rPr>
            <sz val="9"/>
            <color indexed="81"/>
            <rFont val="Tahoma"/>
            <family val="2"/>
          </rPr>
          <t xml:space="preserve">
planning consultation</t>
        </r>
      </text>
    </comment>
    <comment ref="W9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BOB:</t>
        </r>
        <r>
          <rPr>
            <sz val="9"/>
            <color indexed="81"/>
            <rFont val="Tahoma"/>
            <family val="2"/>
          </rPr>
          <t xml:space="preserve">
Defibrillator consumables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BOB</author>
  </authors>
  <commentList>
    <comment ref="I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BOB:</t>
        </r>
        <r>
          <rPr>
            <sz val="9"/>
            <color indexed="81"/>
            <rFont val="Tahoma"/>
            <family val="2"/>
          </rPr>
          <t xml:space="preserve">
Acct Transfer</t>
        </r>
      </text>
    </comment>
  </commentList>
</comments>
</file>

<file path=xl/sharedStrings.xml><?xml version="1.0" encoding="utf-8"?>
<sst xmlns="http://schemas.openxmlformats.org/spreadsheetml/2006/main" count="365" uniqueCount="187">
  <si>
    <t>PAYMENTS</t>
  </si>
  <si>
    <t>RECEIPTS</t>
  </si>
  <si>
    <t>Date</t>
  </si>
  <si>
    <t>Balance</t>
  </si>
  <si>
    <t>TOTAL BALANCES</t>
  </si>
  <si>
    <t>Precept</t>
  </si>
  <si>
    <t>Certified to be a true and correct statement of the financial position of the Council</t>
  </si>
  <si>
    <t>Prizes</t>
  </si>
  <si>
    <t>200 Club</t>
  </si>
  <si>
    <t>VAT</t>
  </si>
  <si>
    <t>BALANCES</t>
  </si>
  <si>
    <t>Transfer</t>
  </si>
  <si>
    <t>Warbler</t>
  </si>
  <si>
    <t>PAYE</t>
  </si>
  <si>
    <t>Other</t>
  </si>
  <si>
    <t>CASH BOOK</t>
  </si>
  <si>
    <t>Unpresented cheques</t>
  </si>
  <si>
    <t xml:space="preserve">Plus unpresented cheques: </t>
  </si>
  <si>
    <t>Plus unpresented cheques:</t>
  </si>
  <si>
    <t>Advert</t>
  </si>
  <si>
    <t>Grant</t>
  </si>
  <si>
    <t>Interest</t>
  </si>
  <si>
    <t>VAT refund</t>
  </si>
  <si>
    <t>Grass</t>
  </si>
  <si>
    <t>Clerk salary</t>
  </si>
  <si>
    <t>Playground</t>
  </si>
  <si>
    <t>Dog bins</t>
  </si>
  <si>
    <t>Cheque</t>
  </si>
  <si>
    <t>WARDINGTON PARISH COUNCIL - HSBC PLAYGROUND A/C 81035835</t>
  </si>
  <si>
    <t>Variance:</t>
  </si>
  <si>
    <t>WARDINGTON PARISH COUNCIL - HSBC PLAYGROUND A/C 71618202</t>
  </si>
  <si>
    <t>WARDINGTON PARISH COUNCIL - BARCLAYS BASE RATE TRACKER A/C 10254029</t>
  </si>
  <si>
    <t>WARDINGTON PARISH COUNCIL - BARCLAYS WILLIAMSCOT COMMUNITY A/C 50251208</t>
  </si>
  <si>
    <t>Tickets</t>
  </si>
  <si>
    <t>HSBC Playground Main A/C  81035835</t>
  </si>
  <si>
    <t>HSBC Playground 2nd A/C 71618202</t>
  </si>
  <si>
    <t>Barclays Williamscot Community A/C 50251208</t>
  </si>
  <si>
    <t>Barclays Base Rate Tracker A/C 10254029</t>
  </si>
  <si>
    <t>A/C Summary</t>
  </si>
  <si>
    <t>Bank Statement</t>
  </si>
  <si>
    <t>Unpresented Cheques</t>
  </si>
  <si>
    <t>Reconciled Balance</t>
  </si>
  <si>
    <t>Audit</t>
  </si>
  <si>
    <t>Debit</t>
  </si>
  <si>
    <t>Credit</t>
  </si>
  <si>
    <t xml:space="preserve"> </t>
  </si>
  <si>
    <t>Subscriptions</t>
  </si>
  <si>
    <t>Chairman……………………</t>
  </si>
  <si>
    <t>Donation</t>
  </si>
  <si>
    <t>Repairs</t>
  </si>
  <si>
    <t>Total Debits</t>
  </si>
  <si>
    <t>Total Credits</t>
  </si>
  <si>
    <t>OCC Grass cutting Grant</t>
  </si>
  <si>
    <t>Notes</t>
  </si>
  <si>
    <t>Variation</t>
  </si>
  <si>
    <t>Hall Hire</t>
  </si>
  <si>
    <t>Insurance</t>
  </si>
  <si>
    <t>Payroll</t>
  </si>
  <si>
    <t>Admin</t>
  </si>
  <si>
    <t>CDC New Homes</t>
  </si>
  <si>
    <t>Social Events</t>
  </si>
  <si>
    <t>Maintenance</t>
  </si>
  <si>
    <t>Donations</t>
  </si>
  <si>
    <t>Bank charges</t>
  </si>
  <si>
    <t>Bank chg</t>
  </si>
  <si>
    <t>Litter Pickers</t>
  </si>
  <si>
    <t>Poppy appeal - reissued</t>
  </si>
  <si>
    <t>Bank Charges</t>
  </si>
  <si>
    <t>Unity Trust Wardington Community A/C 20432807</t>
  </si>
  <si>
    <t>WARDINGTON PARISH COUNCIL - WARDINGTON COMMUNITY  Unity Bank A/C 20432807</t>
  </si>
  <si>
    <t>2021-2022</t>
  </si>
  <si>
    <t>OPENING BALANCE B/f 2021-22</t>
  </si>
  <si>
    <t>CLOSING BALANCE C/F 2021-22</t>
  </si>
  <si>
    <t>AHGF - Clerk's salary Mar</t>
  </si>
  <si>
    <t>AHGF - Clerk's salary Apr</t>
  </si>
  <si>
    <t>KB - Clerk's salary - Apr</t>
  </si>
  <si>
    <t>HMRC PAYE Mar</t>
  </si>
  <si>
    <t>HMRC PAYE Apr</t>
  </si>
  <si>
    <t>1st Prize</t>
  </si>
  <si>
    <t>2nd Prize</t>
  </si>
  <si>
    <t>Parish Magazine Printing (May 2020)</t>
  </si>
  <si>
    <t>Parish Magazine Printing (Aug 2020)</t>
  </si>
  <si>
    <t>Transfer to Main Acct.</t>
  </si>
  <si>
    <t>Transfer from 2nd Account</t>
  </si>
  <si>
    <t>CDC - Dog Bin emptying</t>
  </si>
  <si>
    <t>N.R.Prickett - Grass cutting</t>
  </si>
  <si>
    <t>BHIB Insurance</t>
  </si>
  <si>
    <t>Parish Mag. Printing - Warbler (Feb 2020)</t>
  </si>
  <si>
    <t>CDC - Precept (1st Half)</t>
  </si>
  <si>
    <t>CDC - COMF Funding</t>
  </si>
  <si>
    <t>CR</t>
  </si>
  <si>
    <t>Brent Harris - Maintenance</t>
  </si>
  <si>
    <t>Framptons</t>
  </si>
  <si>
    <t>HMRC- PAYE</t>
  </si>
  <si>
    <t>Annette Reed- Internal Audit</t>
  </si>
  <si>
    <t>Parish Magazine Printing - Warbler (May 2021)</t>
  </si>
  <si>
    <t>Unpresented Cheque from Barclays 2020-21</t>
  </si>
  <si>
    <t>Responsible Financial Officer…………………….……………….Date:……………..</t>
  </si>
  <si>
    <t>Subs</t>
  </si>
  <si>
    <t>presented</t>
  </si>
  <si>
    <t>Wardington Memorial Hall</t>
  </si>
  <si>
    <t>M Patterson - Zoom subs</t>
  </si>
  <si>
    <t xml:space="preserve"> N R Prickett - Grass Cutting</t>
  </si>
  <si>
    <t>B R Harris - Notice Board Maint.</t>
  </si>
  <si>
    <t>Framptons  Payment error see 3013</t>
  </si>
  <si>
    <t>HMRC - PAYE</t>
  </si>
  <si>
    <t>J Herd - Baby gift for Lexi</t>
  </si>
  <si>
    <t>Wardington Parish Council (1/2 Framptons)</t>
  </si>
  <si>
    <t>Barclays Wardington Community A/C 30712329 closed, transferred to Unity Trust Bank February 2021</t>
  </si>
  <si>
    <t>HSBC Playground 2nd A/C 71618202 open, balance transferred to Playground Main April 2021</t>
  </si>
  <si>
    <t>HMRC - VAT refund</t>
  </si>
  <si>
    <t>Trf from Williamscot Acct</t>
  </si>
  <si>
    <t>trf</t>
  </si>
  <si>
    <t>N R Prickett - grass cutting</t>
  </si>
  <si>
    <t>KB-Clerk's Salary - May</t>
  </si>
  <si>
    <t>KB - Clerk's salary - Jun</t>
  </si>
  <si>
    <t>KB - Clerk's Salary - July</t>
  </si>
  <si>
    <t>HMRC  PAYE</t>
  </si>
  <si>
    <t>Upper Lighthorne Parish Council</t>
  </si>
  <si>
    <t>Parish Magazine Printing (Aug 2021)</t>
  </si>
  <si>
    <t>Playsafety Ltd (ROSPA inspection)</t>
  </si>
  <si>
    <t>DM Payroll Services Ltd</t>
  </si>
  <si>
    <t>KB -Clerk's Salary</t>
  </si>
  <si>
    <t>COMF</t>
  </si>
  <si>
    <t>MacKenzie-Lawrie - Maple Const,COMF</t>
  </si>
  <si>
    <t>MacKenzie-Lawrie - Automailer COMF</t>
  </si>
  <si>
    <t>E-Type Press -  Welcome Packs COMF</t>
  </si>
  <si>
    <t>Warbler Advert - COMF</t>
  </si>
  <si>
    <t>Total</t>
  </si>
  <si>
    <t>SML - Aldi</t>
  </si>
  <si>
    <t>SML - Sainsbury's</t>
  </si>
  <si>
    <t>SML - Mr Munford</t>
  </si>
  <si>
    <t>AB -  Poundstrecher</t>
  </si>
  <si>
    <t>AB - Tesco 1</t>
  </si>
  <si>
    <t>AB - Lidl</t>
  </si>
  <si>
    <t>AB - Aldi</t>
  </si>
  <si>
    <t>AB - Tesco 2</t>
  </si>
  <si>
    <t>SML - Hare &amp; Hounds</t>
  </si>
  <si>
    <t>MacKenzie-Lawrie - Various Expenses -COMF</t>
  </si>
  <si>
    <t>MacKenzie-Lawrie - Hare &amp; Hounds - COMF</t>
  </si>
  <si>
    <t>Alison Baker - Various Expenses - COMF</t>
  </si>
  <si>
    <t>CDC - Precept (2nd Half)</t>
  </si>
  <si>
    <t>B R Harris - White Posts Maint.</t>
  </si>
  <si>
    <t>K Buttle - Expenses</t>
  </si>
  <si>
    <t>CDC - Empty Dog Bins</t>
  </si>
  <si>
    <t>E-Type Press -  Flyer for public meeting</t>
  </si>
  <si>
    <t>B R Harris - Playground  Maint.</t>
  </si>
  <si>
    <t>Royal Brit. Legion - Poppy Appeal</t>
  </si>
  <si>
    <t>Parish Magazine Printing (Nov 2021)</t>
  </si>
  <si>
    <t>DM Payroll Services</t>
  </si>
  <si>
    <t>Framptons - Planning consultation</t>
  </si>
  <si>
    <t>Clerk's expenses</t>
  </si>
  <si>
    <t>Bank charges Nov</t>
  </si>
  <si>
    <t>MacKenzie-Lawrie - PA System COMF</t>
  </si>
  <si>
    <t>SML - Gear4music</t>
  </si>
  <si>
    <t>VAT invoice not supplied</t>
  </si>
  <si>
    <t>Hire of Hall</t>
  </si>
  <si>
    <t>Equipment</t>
  </si>
  <si>
    <t>Consumables</t>
  </si>
  <si>
    <t>PA System</t>
  </si>
  <si>
    <t>Advertising</t>
  </si>
  <si>
    <t>Printing &amp;</t>
  </si>
  <si>
    <t>Payt.ref</t>
  </si>
  <si>
    <t>Refreshments &amp;</t>
  </si>
  <si>
    <t>CDC</t>
  </si>
  <si>
    <t xml:space="preserve">K Buttle - Defibillator Consumables </t>
  </si>
  <si>
    <t>Cummunity First Oxon. Subscription</t>
  </si>
  <si>
    <t xml:space="preserve">Balance as per account </t>
  </si>
  <si>
    <t>Bank charges Jan</t>
  </si>
  <si>
    <t>OALC Membership</t>
  </si>
  <si>
    <t>1st Prize (re-donated)</t>
  </si>
  <si>
    <t>Balance as per statement 28/02/2022</t>
  </si>
  <si>
    <t>Balance per statement: 30/07/2021</t>
  </si>
  <si>
    <t>Unpresented chqs -written back</t>
  </si>
  <si>
    <t xml:space="preserve">Wardington Memorial Hall </t>
  </si>
  <si>
    <t>CPRE Membership</t>
  </si>
  <si>
    <t>OPFA Membership</t>
  </si>
  <si>
    <t>Bank charges Feb</t>
  </si>
  <si>
    <t xml:space="preserve">      WARDINGTON PARISH COUNCIL - BANK RECONCILIATION 31/03/2022</t>
  </si>
  <si>
    <t>Balance per account: 31/03/2022</t>
  </si>
  <si>
    <t>Reconciled 31/03/2022</t>
  </si>
  <si>
    <t>written back</t>
  </si>
  <si>
    <t>Balance per statement: 31/03/2022</t>
  </si>
  <si>
    <t>and approved by the Council on the 24/05/2022</t>
  </si>
  <si>
    <t>RECEIPTS and PAYMENTS</t>
  </si>
  <si>
    <t>RECEIPT</t>
  </si>
  <si>
    <t>Balance per account:31/03/2022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</si>
</sst>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8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i/>
      <u/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i/>
      <sz val="12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u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color indexed="10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  <font>
      <sz val="10"/>
      <color theme="2" tint="-9.9978637043366805E-2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3">
    <xf numFmtId="0" fontId="0" fillId="0" borderId="0" xfId="0"/>
    <xf numFmtId="2" fontId="0" fillId="0" borderId="0" xfId="0" applyNumberFormat="1"/>
    <xf numFmtId="0" fontId="2" fillId="0" borderId="0" xfId="0" applyFont="1"/>
    <xf numFmtId="1" fontId="0" fillId="0" borderId="0" xfId="0" applyNumberFormat="1" applyAlignment="1">
      <alignment horizontal="left"/>
    </xf>
    <xf numFmtId="1" fontId="0" fillId="0" borderId="0" xfId="0" applyNumberFormat="1"/>
    <xf numFmtId="1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7" fontId="0" fillId="0" borderId="0" xfId="0" applyNumberFormat="1"/>
    <xf numFmtId="2" fontId="5" fillId="0" borderId="0" xfId="0" applyNumberFormat="1" applyFont="1"/>
    <xf numFmtId="17" fontId="5" fillId="0" borderId="0" xfId="0" applyNumberFormat="1" applyFont="1"/>
    <xf numFmtId="2" fontId="0" fillId="0" borderId="2" xfId="0" applyNumberFormat="1" applyBorder="1"/>
    <xf numFmtId="2" fontId="0" fillId="0" borderId="0" xfId="0" applyNumberFormat="1" applyAlignment="1">
      <alignment horizontal="right"/>
    </xf>
    <xf numFmtId="2" fontId="2" fillId="0" borderId="0" xfId="0" applyNumberFormat="1" applyFont="1"/>
    <xf numFmtId="2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164" fontId="0" fillId="0" borderId="0" xfId="0" applyNumberFormat="1"/>
    <xf numFmtId="2" fontId="11" fillId="0" borderId="0" xfId="0" applyNumberFormat="1" applyFont="1"/>
    <xf numFmtId="0" fontId="12" fillId="0" borderId="0" xfId="0" applyFont="1"/>
    <xf numFmtId="2" fontId="12" fillId="0" borderId="0" xfId="0" applyNumberFormat="1" applyFont="1"/>
    <xf numFmtId="2" fontId="14" fillId="0" borderId="0" xfId="0" applyNumberFormat="1" applyFont="1"/>
    <xf numFmtId="1" fontId="5" fillId="0" borderId="0" xfId="0" applyNumberFormat="1" applyFont="1"/>
    <xf numFmtId="2" fontId="13" fillId="0" borderId="0" xfId="0" applyNumberFormat="1" applyFont="1"/>
    <xf numFmtId="1" fontId="1" fillId="0" borderId="0" xfId="0" applyNumberFormat="1" applyFont="1"/>
    <xf numFmtId="1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2" fontId="5" fillId="0" borderId="2" xfId="0" applyNumberFormat="1" applyFont="1" applyBorder="1"/>
    <xf numFmtId="2" fontId="5" fillId="0" borderId="3" xfId="0" applyNumberFormat="1" applyFont="1" applyBorder="1"/>
    <xf numFmtId="1" fontId="3" fillId="0" borderId="4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5" fillId="0" borderId="5" xfId="0" applyNumberFormat="1" applyFont="1" applyBorder="1"/>
    <xf numFmtId="2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2" fontId="5" fillId="0" borderId="6" xfId="0" applyNumberFormat="1" applyFont="1" applyBorder="1"/>
    <xf numFmtId="2" fontId="6" fillId="0" borderId="0" xfId="0" applyNumberFormat="1" applyFont="1"/>
    <xf numFmtId="1" fontId="9" fillId="0" borderId="0" xfId="0" applyNumberFormat="1" applyFont="1" applyAlignment="1">
      <alignment horizontal="left"/>
    </xf>
    <xf numFmtId="2" fontId="9" fillId="0" borderId="0" xfId="0" applyNumberFormat="1" applyFont="1"/>
    <xf numFmtId="2" fontId="16" fillId="0" borderId="0" xfId="0" applyNumberFormat="1" applyFont="1"/>
    <xf numFmtId="2" fontId="0" fillId="0" borderId="5" xfId="0" applyNumberFormat="1" applyBorder="1"/>
    <xf numFmtId="0" fontId="2" fillId="0" borderId="8" xfId="0" applyFont="1" applyBorder="1"/>
    <xf numFmtId="1" fontId="5" fillId="0" borderId="9" xfId="0" applyNumberFormat="1" applyFont="1" applyBorder="1" applyAlignment="1">
      <alignment horizontal="left"/>
    </xf>
    <xf numFmtId="1" fontId="6" fillId="0" borderId="9" xfId="0" applyNumberFormat="1" applyFont="1" applyBorder="1"/>
    <xf numFmtId="2" fontId="5" fillId="0" borderId="9" xfId="0" applyNumberFormat="1" applyFont="1" applyBorder="1"/>
    <xf numFmtId="2" fontId="5" fillId="0" borderId="10" xfId="0" applyNumberFormat="1" applyFont="1" applyBorder="1"/>
    <xf numFmtId="0" fontId="5" fillId="0" borderId="11" xfId="0" applyFont="1" applyBorder="1"/>
    <xf numFmtId="2" fontId="5" fillId="0" borderId="12" xfId="0" applyNumberFormat="1" applyFont="1" applyBorder="1"/>
    <xf numFmtId="0" fontId="10" fillId="0" borderId="11" xfId="0" applyFont="1" applyBorder="1"/>
    <xf numFmtId="1" fontId="10" fillId="0" borderId="0" xfId="0" applyNumberFormat="1" applyFont="1" applyAlignment="1">
      <alignment horizontal="left"/>
    </xf>
    <xf numFmtId="1" fontId="10" fillId="0" borderId="0" xfId="0" applyNumberFormat="1" applyFont="1"/>
    <xf numFmtId="2" fontId="10" fillId="0" borderId="0" xfId="0" applyNumberFormat="1" applyFont="1"/>
    <xf numFmtId="2" fontId="10" fillId="0" borderId="12" xfId="0" applyNumberFormat="1" applyFont="1" applyBorder="1"/>
    <xf numFmtId="0" fontId="6" fillId="0" borderId="11" xfId="0" applyFont="1" applyBorder="1" applyAlignment="1">
      <alignment horizontal="right"/>
    </xf>
    <xf numFmtId="2" fontId="15" fillId="0" borderId="12" xfId="0" applyNumberFormat="1" applyFont="1" applyBorder="1"/>
    <xf numFmtId="0" fontId="5" fillId="0" borderId="11" xfId="0" applyFont="1" applyBorder="1" applyAlignment="1">
      <alignment horizontal="right"/>
    </xf>
    <xf numFmtId="0" fontId="5" fillId="2" borderId="13" xfId="0" applyFont="1" applyFill="1" applyBorder="1"/>
    <xf numFmtId="1" fontId="5" fillId="0" borderId="4" xfId="0" applyNumberFormat="1" applyFont="1" applyBorder="1" applyAlignment="1">
      <alignment horizontal="left"/>
    </xf>
    <xf numFmtId="1" fontId="5" fillId="0" borderId="4" xfId="0" applyNumberFormat="1" applyFont="1" applyBorder="1"/>
    <xf numFmtId="2" fontId="5" fillId="0" borderId="4" xfId="0" applyNumberFormat="1" applyFont="1" applyBorder="1"/>
    <xf numFmtId="2" fontId="5" fillId="0" borderId="14" xfId="0" applyNumberFormat="1" applyFont="1" applyBorder="1"/>
    <xf numFmtId="2" fontId="3" fillId="0" borderId="0" xfId="0" applyNumberFormat="1" applyFont="1" applyAlignment="1">
      <alignment horizontal="center"/>
    </xf>
    <xf numFmtId="1" fontId="21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2" fontId="3" fillId="0" borderId="1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5" fillId="0" borderId="18" xfId="0" applyNumberFormat="1" applyFont="1" applyBorder="1"/>
    <xf numFmtId="2" fontId="5" fillId="0" borderId="19" xfId="0" applyNumberFormat="1" applyFont="1" applyBorder="1"/>
    <xf numFmtId="2" fontId="5" fillId="0" borderId="20" xfId="0" applyNumberFormat="1" applyFont="1" applyBorder="1"/>
    <xf numFmtId="2" fontId="10" fillId="0" borderId="5" xfId="0" applyNumberFormat="1" applyFont="1" applyBorder="1"/>
    <xf numFmtId="2" fontId="15" fillId="0" borderId="5" xfId="0" applyNumberFormat="1" applyFont="1" applyBorder="1"/>
    <xf numFmtId="2" fontId="5" fillId="0" borderId="21" xfId="0" applyNumberFormat="1" applyFont="1" applyBorder="1"/>
    <xf numFmtId="2" fontId="0" fillId="0" borderId="18" xfId="0" applyNumberFormat="1" applyBorder="1"/>
    <xf numFmtId="2" fontId="13" fillId="0" borderId="19" xfId="0" applyNumberFormat="1" applyFont="1" applyBorder="1"/>
    <xf numFmtId="1" fontId="3" fillId="0" borderId="0" xfId="0" applyNumberFormat="1" applyFont="1"/>
    <xf numFmtId="0" fontId="0" fillId="0" borderId="7" xfId="0" applyBorder="1"/>
    <xf numFmtId="2" fontId="5" fillId="0" borderId="23" xfId="0" applyNumberFormat="1" applyFont="1" applyBorder="1"/>
    <xf numFmtId="2" fontId="9" fillId="0" borderId="6" xfId="0" applyNumberFormat="1" applyFont="1" applyBorder="1"/>
    <xf numFmtId="2" fontId="5" fillId="0" borderId="17" xfId="0" applyNumberFormat="1" applyFont="1" applyBorder="1"/>
    <xf numFmtId="1" fontId="5" fillId="0" borderId="0" xfId="0" quotePrefix="1" applyNumberFormat="1" applyFont="1" applyAlignment="1">
      <alignment horizontal="right"/>
    </xf>
    <xf numFmtId="2" fontId="0" fillId="0" borderId="12" xfId="0" applyNumberFormat="1" applyBorder="1"/>
    <xf numFmtId="17" fontId="20" fillId="0" borderId="0" xfId="0" applyNumberFormat="1" applyFont="1"/>
    <xf numFmtId="1" fontId="0" fillId="0" borderId="0" xfId="0" applyNumberFormat="1" applyAlignment="1">
      <alignment horizontal="right"/>
    </xf>
    <xf numFmtId="0" fontId="16" fillId="0" borderId="0" xfId="0" applyFont="1"/>
    <xf numFmtId="2" fontId="1" fillId="0" borderId="0" xfId="0" applyNumberFormat="1" applyFont="1"/>
    <xf numFmtId="0" fontId="24" fillId="0" borderId="0" xfId="0" applyFont="1"/>
    <xf numFmtId="2" fontId="4" fillId="0" borderId="0" xfId="0" applyNumberFormat="1" applyFont="1"/>
    <xf numFmtId="4" fontId="5" fillId="0" borderId="0" xfId="0" applyNumberFormat="1" applyFont="1"/>
    <xf numFmtId="2" fontId="20" fillId="0" borderId="0" xfId="0" applyNumberFormat="1" applyFont="1"/>
    <xf numFmtId="1" fontId="0" fillId="4" borderId="0" xfId="0" applyNumberFormat="1" applyFill="1"/>
    <xf numFmtId="1" fontId="5" fillId="4" borderId="0" xfId="0" applyNumberFormat="1" applyFont="1" applyFill="1"/>
    <xf numFmtId="1" fontId="20" fillId="4" borderId="0" xfId="0" applyNumberFormat="1" applyFont="1" applyFill="1"/>
    <xf numFmtId="2" fontId="0" fillId="0" borderId="0" xfId="0" applyNumberFormat="1" applyAlignment="1">
      <alignment horizontal="center"/>
    </xf>
    <xf numFmtId="2" fontId="20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2" fontId="25" fillId="0" borderId="0" xfId="0" applyNumberFormat="1" applyFont="1"/>
    <xf numFmtId="2" fontId="1" fillId="0" borderId="5" xfId="0" applyNumberFormat="1" applyFont="1" applyBorder="1"/>
    <xf numFmtId="0" fontId="1" fillId="0" borderId="0" xfId="0" applyFont="1"/>
    <xf numFmtId="1" fontId="1" fillId="0" borderId="0" xfId="0" applyNumberFormat="1" applyFont="1" applyAlignment="1">
      <alignment horizontal="left"/>
    </xf>
    <xf numFmtId="17" fontId="1" fillId="0" borderId="0" xfId="0" applyNumberFormat="1" applyFont="1"/>
    <xf numFmtId="2" fontId="23" fillId="0" borderId="0" xfId="0" applyNumberFormat="1" applyFont="1"/>
    <xf numFmtId="4" fontId="0" fillId="0" borderId="0" xfId="0" applyNumberFormat="1"/>
    <xf numFmtId="0" fontId="1" fillId="0" borderId="11" xfId="0" applyFont="1" applyBorder="1"/>
    <xf numFmtId="2" fontId="1" fillId="0" borderId="6" xfId="0" applyNumberFormat="1" applyFont="1" applyBorder="1"/>
    <xf numFmtId="2" fontId="5" fillId="0" borderId="12" xfId="0" applyNumberFormat="1" applyFont="1" applyFill="1" applyBorder="1"/>
    <xf numFmtId="2" fontId="0" fillId="0" borderId="12" xfId="0" applyNumberFormat="1" applyFill="1" applyBorder="1"/>
    <xf numFmtId="2" fontId="5" fillId="0" borderId="5" xfId="0" applyNumberFormat="1" applyFont="1" applyFill="1" applyBorder="1"/>
    <xf numFmtId="1" fontId="0" fillId="0" borderId="0" xfId="0" applyNumberFormat="1" applyFill="1"/>
    <xf numFmtId="1" fontId="5" fillId="0" borderId="0" xfId="0" applyNumberFormat="1" applyFont="1" applyFill="1"/>
    <xf numFmtId="1" fontId="20" fillId="0" borderId="0" xfId="0" applyNumberFormat="1" applyFont="1" applyFill="1"/>
    <xf numFmtId="1" fontId="29" fillId="0" borderId="0" xfId="0" applyNumberFormat="1" applyFont="1" applyAlignment="1">
      <alignment horizontal="left"/>
    </xf>
    <xf numFmtId="1" fontId="1" fillId="0" borderId="0" xfId="0" quotePrefix="1" applyNumberFormat="1" applyFont="1"/>
    <xf numFmtId="2" fontId="29" fillId="0" borderId="6" xfId="0" applyNumberFormat="1" applyFont="1" applyBorder="1"/>
    <xf numFmtId="2" fontId="21" fillId="4" borderId="0" xfId="0" applyNumberFormat="1" applyFont="1" applyFill="1"/>
    <xf numFmtId="2" fontId="1" fillId="0" borderId="2" xfId="0" applyNumberFormat="1" applyFont="1" applyBorder="1"/>
    <xf numFmtId="2" fontId="3" fillId="0" borderId="0" xfId="0" applyNumberFormat="1" applyFont="1" applyBorder="1"/>
    <xf numFmtId="2" fontId="5" fillId="0" borderId="0" xfId="0" applyNumberFormat="1" applyFont="1" applyBorder="1"/>
    <xf numFmtId="2" fontId="0" fillId="0" borderId="0" xfId="0" applyNumberFormat="1" applyFill="1" applyBorder="1"/>
    <xf numFmtId="2" fontId="10" fillId="0" borderId="0" xfId="0" applyNumberFormat="1" applyFont="1" applyBorder="1"/>
    <xf numFmtId="2" fontId="15" fillId="0" borderId="0" xfId="0" applyNumberFormat="1" applyFont="1" applyBorder="1"/>
    <xf numFmtId="0" fontId="1" fillId="0" borderId="0" xfId="0" applyFont="1" applyBorder="1"/>
    <xf numFmtId="2" fontId="30" fillId="0" borderId="0" xfId="0" applyNumberFormat="1" applyFont="1"/>
    <xf numFmtId="2" fontId="5" fillId="0" borderId="0" xfId="0" applyNumberFormat="1" applyFont="1" applyFill="1"/>
    <xf numFmtId="2" fontId="20" fillId="0" borderId="0" xfId="0" applyNumberFormat="1" applyFont="1" applyFill="1"/>
    <xf numFmtId="17" fontId="1" fillId="0" borderId="0" xfId="0" applyNumberFormat="1" applyFont="1" applyAlignment="1">
      <alignment horizontal="left"/>
    </xf>
    <xf numFmtId="0" fontId="1" fillId="0" borderId="0" xfId="0" applyFont="1" applyFill="1" applyBorder="1"/>
    <xf numFmtId="2" fontId="3" fillId="0" borderId="2" xfId="0" applyNumberFormat="1" applyFont="1" applyBorder="1"/>
    <xf numFmtId="2" fontId="4" fillId="0" borderId="6" xfId="0" applyNumberFormat="1" applyFont="1" applyBorder="1"/>
    <xf numFmtId="2" fontId="31" fillId="0" borderId="6" xfId="0" applyNumberFormat="1" applyFont="1" applyBorder="1"/>
    <xf numFmtId="0" fontId="1" fillId="0" borderId="0" xfId="0" applyFont="1" applyFill="1"/>
    <xf numFmtId="1" fontId="1" fillId="0" borderId="0" xfId="0" applyNumberFormat="1" applyFont="1" applyFill="1" applyAlignment="1">
      <alignment horizontal="left"/>
    </xf>
    <xf numFmtId="2" fontId="1" fillId="0" borderId="0" xfId="0" applyNumberFormat="1" applyFont="1" applyBorder="1"/>
    <xf numFmtId="1" fontId="1" fillId="0" borderId="0" xfId="0" applyNumberFormat="1" applyFont="1" applyFill="1"/>
    <xf numFmtId="2" fontId="1" fillId="0" borderId="0" xfId="0" applyNumberFormat="1" applyFont="1" applyFill="1"/>
    <xf numFmtId="17" fontId="20" fillId="0" borderId="0" xfId="0" applyNumberFormat="1" applyFont="1" applyFill="1"/>
    <xf numFmtId="17" fontId="0" fillId="0" borderId="0" xfId="0" applyNumberFormat="1" applyFill="1"/>
    <xf numFmtId="2" fontId="0" fillId="0" borderId="0" xfId="0" applyNumberFormat="1" applyFill="1"/>
    <xf numFmtId="2" fontId="0" fillId="0" borderId="5" xfId="0" applyNumberFormat="1" applyFill="1" applyBorder="1"/>
    <xf numFmtId="2" fontId="1" fillId="0" borderId="5" xfId="0" applyNumberFormat="1" applyFont="1" applyFill="1" applyBorder="1"/>
    <xf numFmtId="1" fontId="5" fillId="3" borderId="0" xfId="0" applyNumberFormat="1" applyFont="1" applyFill="1"/>
    <xf numFmtId="0" fontId="7" fillId="0" borderId="1" xfId="0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" fontId="16" fillId="0" borderId="0" xfId="0" applyNumberFormat="1" applyFont="1" applyAlignment="1">
      <alignment horizontal="left"/>
    </xf>
    <xf numFmtId="1" fontId="16" fillId="0" borderId="0" xfId="0" applyNumberFormat="1" applyFont="1"/>
    <xf numFmtId="2" fontId="16" fillId="0" borderId="6" xfId="0" applyNumberFormat="1" applyFont="1" applyBorder="1"/>
    <xf numFmtId="17" fontId="16" fillId="0" borderId="0" xfId="0" applyNumberFormat="1" applyFont="1"/>
    <xf numFmtId="1" fontId="22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left"/>
    </xf>
    <xf numFmtId="2" fontId="22" fillId="0" borderId="0" xfId="0" applyNumberFormat="1" applyFont="1"/>
    <xf numFmtId="2" fontId="16" fillId="0" borderId="0" xfId="0" applyNumberFormat="1" applyFont="1" applyAlignment="1">
      <alignment horizontal="center"/>
    </xf>
    <xf numFmtId="2" fontId="16" fillId="0" borderId="6" xfId="0" applyNumberFormat="1" applyFont="1" applyBorder="1" applyAlignment="1">
      <alignment horizontal="center"/>
    </xf>
    <xf numFmtId="2" fontId="16" fillId="0" borderId="2" xfId="0" applyNumberFormat="1" applyFont="1" applyBorder="1"/>
    <xf numFmtId="0" fontId="26" fillId="0" borderId="0" xfId="0" applyFont="1"/>
    <xf numFmtId="0" fontId="8" fillId="0" borderId="8" xfId="0" applyFont="1" applyBorder="1"/>
    <xf numFmtId="1" fontId="16" fillId="0" borderId="9" xfId="0" applyNumberFormat="1" applyFont="1" applyBorder="1" applyAlignment="1">
      <alignment horizontal="left"/>
    </xf>
    <xf numFmtId="1" fontId="26" fillId="0" borderId="9" xfId="0" applyNumberFormat="1" applyFont="1" applyBorder="1"/>
    <xf numFmtId="2" fontId="16" fillId="0" borderId="9" xfId="0" applyNumberFormat="1" applyFont="1" applyBorder="1"/>
    <xf numFmtId="2" fontId="16" fillId="0" borderId="10" xfId="0" applyNumberFormat="1" applyFont="1" applyBorder="1"/>
    <xf numFmtId="0" fontId="16" fillId="0" borderId="11" xfId="0" applyFont="1" applyBorder="1"/>
    <xf numFmtId="2" fontId="16" fillId="4" borderId="12" xfId="0" applyNumberFormat="1" applyFont="1" applyFill="1" applyBorder="1"/>
    <xf numFmtId="2" fontId="16" fillId="0" borderId="12" xfId="0" applyNumberFormat="1" applyFont="1" applyBorder="1"/>
    <xf numFmtId="0" fontId="32" fillId="0" borderId="11" xfId="0" applyFont="1" applyBorder="1"/>
    <xf numFmtId="1" fontId="32" fillId="0" borderId="0" xfId="0" applyNumberFormat="1" applyFont="1" applyAlignment="1">
      <alignment horizontal="left"/>
    </xf>
    <xf numFmtId="1" fontId="32" fillId="0" borderId="0" xfId="0" applyNumberFormat="1" applyFont="1"/>
    <xf numFmtId="2" fontId="32" fillId="0" borderId="0" xfId="0" applyNumberFormat="1" applyFont="1"/>
    <xf numFmtId="2" fontId="32" fillId="0" borderId="12" xfId="0" applyNumberFormat="1" applyFont="1" applyBorder="1"/>
    <xf numFmtId="0" fontId="26" fillId="0" borderId="11" xfId="0" applyFont="1" applyBorder="1" applyAlignment="1">
      <alignment horizontal="right"/>
    </xf>
    <xf numFmtId="0" fontId="16" fillId="0" borderId="11" xfId="0" applyFont="1" applyBorder="1" applyAlignment="1">
      <alignment horizontal="right"/>
    </xf>
    <xf numFmtId="0" fontId="16" fillId="2" borderId="13" xfId="0" applyFont="1" applyFill="1" applyBorder="1"/>
    <xf numFmtId="1" fontId="16" fillId="0" borderId="4" xfId="0" applyNumberFormat="1" applyFont="1" applyBorder="1" applyAlignment="1">
      <alignment horizontal="left"/>
    </xf>
    <xf numFmtId="1" fontId="16" fillId="0" borderId="4" xfId="0" applyNumberFormat="1" applyFont="1" applyBorder="1"/>
    <xf numFmtId="2" fontId="16" fillId="0" borderId="4" xfId="0" applyNumberFormat="1" applyFont="1" applyBorder="1"/>
    <xf numFmtId="2" fontId="16" fillId="0" borderId="14" xfId="0" applyNumberFormat="1" applyFont="1" applyBorder="1"/>
    <xf numFmtId="0" fontId="2" fillId="0" borderId="0" xfId="0" applyFont="1" applyAlignment="1">
      <alignment horizontal="right"/>
    </xf>
    <xf numFmtId="17" fontId="1" fillId="0" borderId="0" xfId="0" applyNumberFormat="1" applyFont="1" applyFill="1"/>
    <xf numFmtId="2" fontId="1" fillId="0" borderId="6" xfId="0" applyNumberFormat="1" applyFont="1" applyFill="1" applyBorder="1"/>
    <xf numFmtId="4" fontId="21" fillId="0" borderId="0" xfId="0" applyNumberFormat="1" applyFont="1"/>
    <xf numFmtId="4" fontId="5" fillId="0" borderId="0" xfId="0" applyNumberFormat="1" applyFont="1" applyFill="1"/>
    <xf numFmtId="4" fontId="25" fillId="0" borderId="0" xfId="0" applyNumberFormat="1" applyFont="1"/>
    <xf numFmtId="2" fontId="18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7" fontId="0" fillId="5" borderId="0" xfId="0" applyNumberFormat="1" applyFill="1"/>
    <xf numFmtId="0" fontId="1" fillId="5" borderId="0" xfId="0" applyFont="1" applyFill="1"/>
    <xf numFmtId="0" fontId="0" fillId="5" borderId="0" xfId="0" applyFill="1"/>
    <xf numFmtId="2" fontId="5" fillId="5" borderId="0" xfId="0" applyNumberFormat="1" applyFont="1" applyFill="1"/>
    <xf numFmtId="2" fontId="20" fillId="5" borderId="0" xfId="0" applyNumberFormat="1" applyFont="1" applyFill="1"/>
    <xf numFmtId="2" fontId="16" fillId="0" borderId="0" xfId="0" applyNumberFormat="1" applyFont="1" applyAlignment="1">
      <alignment wrapText="1"/>
    </xf>
    <xf numFmtId="2" fontId="7" fillId="0" borderId="27" xfId="0" applyNumberFormat="1" applyFont="1" applyBorder="1" applyAlignment="1">
      <alignment horizontal="center" wrapText="1"/>
    </xf>
    <xf numFmtId="2" fontId="7" fillId="0" borderId="28" xfId="0" applyNumberFormat="1" applyFont="1" applyBorder="1" applyAlignment="1">
      <alignment wrapText="1"/>
    </xf>
    <xf numFmtId="2" fontId="7" fillId="0" borderId="29" xfId="0" applyNumberFormat="1" applyFont="1" applyBorder="1" applyAlignment="1">
      <alignment horizontal="center" wrapText="1"/>
    </xf>
    <xf numFmtId="2" fontId="16" fillId="0" borderId="25" xfId="0" applyNumberFormat="1" applyFont="1" applyBorder="1" applyAlignment="1"/>
    <xf numFmtId="2" fontId="16" fillId="0" borderId="30" xfId="0" applyNumberFormat="1" applyFont="1" applyBorder="1"/>
    <xf numFmtId="4" fontId="16" fillId="0" borderId="31" xfId="0" applyNumberFormat="1" applyFont="1" applyBorder="1"/>
    <xf numFmtId="4" fontId="16" fillId="0" borderId="22" xfId="0" applyNumberFormat="1" applyFont="1" applyBorder="1"/>
    <xf numFmtId="4" fontId="16" fillId="0" borderId="26" xfId="0" applyNumberFormat="1" applyFont="1" applyBorder="1"/>
    <xf numFmtId="4" fontId="16" fillId="0" borderId="32" xfId="0" applyNumberFormat="1" applyFont="1" applyBorder="1"/>
    <xf numFmtId="2" fontId="16" fillId="0" borderId="33" xfId="0" applyNumberFormat="1" applyFont="1" applyBorder="1"/>
    <xf numFmtId="4" fontId="16" fillId="0" borderId="34" xfId="0" applyNumberFormat="1" applyFont="1" applyBorder="1"/>
    <xf numFmtId="4" fontId="16" fillId="0" borderId="35" xfId="0" applyNumberFormat="1" applyFont="1" applyBorder="1"/>
    <xf numFmtId="4" fontId="16" fillId="0" borderId="36" xfId="0" applyNumberFormat="1" applyFont="1" applyBorder="1"/>
    <xf numFmtId="4" fontId="16" fillId="0" borderId="37" xfId="0" applyNumberFormat="1" applyFont="1" applyBorder="1"/>
    <xf numFmtId="2" fontId="8" fillId="0" borderId="38" xfId="0" applyNumberFormat="1" applyFont="1" applyBorder="1" applyAlignment="1">
      <alignment horizontal="center"/>
    </xf>
    <xf numFmtId="4" fontId="7" fillId="0" borderId="29" xfId="0" applyNumberFormat="1" applyFont="1" applyBorder="1"/>
    <xf numFmtId="4" fontId="16" fillId="0" borderId="39" xfId="0" applyNumberFormat="1" applyFont="1" applyBorder="1"/>
    <xf numFmtId="2" fontId="33" fillId="0" borderId="0" xfId="0" applyNumberFormat="1" applyFont="1" applyAlignment="1">
      <alignment horizontal="center"/>
    </xf>
    <xf numFmtId="0" fontId="18" fillId="0" borderId="0" xfId="0" applyFont="1"/>
    <xf numFmtId="4" fontId="12" fillId="0" borderId="0" xfId="0" applyNumberFormat="1" applyFont="1"/>
    <xf numFmtId="2" fontId="33" fillId="0" borderId="0" xfId="0" applyNumberFormat="1" applyFont="1"/>
    <xf numFmtId="0" fontId="33" fillId="0" borderId="0" xfId="0" applyFont="1"/>
    <xf numFmtId="0" fontId="34" fillId="0" borderId="0" xfId="0" applyFont="1"/>
    <xf numFmtId="2" fontId="35" fillId="0" borderId="0" xfId="0" applyNumberFormat="1" applyFont="1"/>
    <xf numFmtId="2" fontId="18" fillId="0" borderId="0" xfId="0" applyNumberFormat="1" applyFont="1"/>
    <xf numFmtId="1" fontId="29" fillId="0" borderId="0" xfId="0" applyNumberFormat="1" applyFont="1" applyFill="1" applyAlignment="1">
      <alignment horizontal="left"/>
    </xf>
    <xf numFmtId="17" fontId="5" fillId="0" borderId="0" xfId="0" applyNumberFormat="1" applyFont="1" applyFill="1"/>
    <xf numFmtId="2" fontId="3" fillId="0" borderId="17" xfId="0" applyNumberFormat="1" applyFont="1" applyBorder="1"/>
    <xf numFmtId="2" fontId="3" fillId="0" borderId="29" xfId="0" applyNumberFormat="1" applyFont="1" applyBorder="1"/>
    <xf numFmtId="2" fontId="20" fillId="6" borderId="0" xfId="0" applyNumberFormat="1" applyFont="1" applyFill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2" xfId="0" applyBorder="1"/>
    <xf numFmtId="1" fontId="1" fillId="0" borderId="0" xfId="0" applyNumberFormat="1" applyFont="1" applyBorder="1" applyAlignment="1">
      <alignment horizontal="left"/>
    </xf>
    <xf numFmtId="4" fontId="0" fillId="0" borderId="12" xfId="0" applyNumberFormat="1" applyBorder="1"/>
    <xf numFmtId="1" fontId="1" fillId="0" borderId="0" xfId="0" applyNumberFormat="1" applyFont="1" applyFill="1" applyBorder="1" applyAlignment="1">
      <alignment horizontal="left"/>
    </xf>
    <xf numFmtId="0" fontId="0" fillId="0" borderId="4" xfId="0" applyBorder="1"/>
    <xf numFmtId="4" fontId="0" fillId="0" borderId="4" xfId="0" applyNumberFormat="1" applyBorder="1"/>
    <xf numFmtId="4" fontId="0" fillId="0" borderId="14" xfId="0" applyNumberFormat="1" applyBorder="1"/>
    <xf numFmtId="0" fontId="0" fillId="0" borderId="8" xfId="0" applyBorder="1"/>
    <xf numFmtId="4" fontId="0" fillId="0" borderId="9" xfId="0" applyNumberFormat="1" applyBorder="1"/>
    <xf numFmtId="0" fontId="12" fillId="0" borderId="36" xfId="0" applyFont="1" applyBorder="1"/>
    <xf numFmtId="0" fontId="0" fillId="0" borderId="40" xfId="0" applyBorder="1"/>
    <xf numFmtId="17" fontId="20" fillId="0" borderId="40" xfId="0" applyNumberFormat="1" applyFont="1" applyBorder="1"/>
    <xf numFmtId="17" fontId="0" fillId="0" borderId="40" xfId="0" applyNumberFormat="1" applyBorder="1"/>
    <xf numFmtId="0" fontId="0" fillId="0" borderId="25" xfId="0" applyBorder="1"/>
    <xf numFmtId="1" fontId="5" fillId="0" borderId="40" xfId="0" applyNumberFormat="1" applyFont="1" applyBorder="1"/>
    <xf numFmtId="1" fontId="1" fillId="0" borderId="40" xfId="0" applyNumberFormat="1" applyFont="1" applyBorder="1"/>
    <xf numFmtId="4" fontId="12" fillId="0" borderId="36" xfId="0" applyNumberFormat="1" applyFont="1" applyBorder="1"/>
    <xf numFmtId="4" fontId="5" fillId="0" borderId="40" xfId="0" applyNumberFormat="1" applyFont="1" applyBorder="1"/>
    <xf numFmtId="4" fontId="0" fillId="0" borderId="40" xfId="0" applyNumberFormat="1" applyBorder="1"/>
    <xf numFmtId="4" fontId="0" fillId="0" borderId="25" xfId="0" applyNumberFormat="1" applyBorder="1"/>
    <xf numFmtId="0" fontId="12" fillId="0" borderId="23" xfId="0" applyFont="1" applyBorder="1"/>
    <xf numFmtId="4" fontId="0" fillId="0" borderId="6" xfId="0" applyNumberFormat="1" applyBorder="1"/>
    <xf numFmtId="4" fontId="0" fillId="0" borderId="17" xfId="0" applyNumberFormat="1" applyBorder="1"/>
    <xf numFmtId="0" fontId="0" fillId="0" borderId="23" xfId="0" applyBorder="1"/>
    <xf numFmtId="0" fontId="12" fillId="0" borderId="7" xfId="0" applyFont="1" applyBorder="1"/>
    <xf numFmtId="0" fontId="0" fillId="0" borderId="18" xfId="0" applyBorder="1"/>
    <xf numFmtId="0" fontId="0" fillId="0" borderId="17" xfId="0" applyBorder="1"/>
    <xf numFmtId="0" fontId="12" fillId="0" borderId="25" xfId="0" applyFont="1" applyBorder="1"/>
    <xf numFmtId="4" fontId="12" fillId="0" borderId="25" xfId="0" applyNumberFormat="1" applyFont="1" applyBorder="1"/>
    <xf numFmtId="0" fontId="12" fillId="0" borderId="1" xfId="0" applyFont="1" applyBorder="1"/>
    <xf numFmtId="0" fontId="12" fillId="0" borderId="17" xfId="0" applyFont="1" applyBorder="1"/>
    <xf numFmtId="0" fontId="0" fillId="0" borderId="19" xfId="0" applyBorder="1"/>
    <xf numFmtId="0" fontId="0" fillId="0" borderId="36" xfId="0" applyBorder="1"/>
    <xf numFmtId="4" fontId="0" fillId="0" borderId="36" xfId="0" applyNumberFormat="1" applyBorder="1"/>
    <xf numFmtId="4" fontId="0" fillId="0" borderId="7" xfId="0" applyNumberFormat="1" applyBorder="1"/>
    <xf numFmtId="4" fontId="0" fillId="0" borderId="23" xfId="0" applyNumberFormat="1" applyBorder="1"/>
    <xf numFmtId="4" fontId="0" fillId="0" borderId="18" xfId="0" applyNumberFormat="1" applyBorder="1"/>
    <xf numFmtId="0" fontId="0" fillId="0" borderId="1" xfId="0" applyBorder="1"/>
    <xf numFmtId="4" fontId="0" fillId="0" borderId="19" xfId="0" applyNumberFormat="1" applyBorder="1"/>
    <xf numFmtId="0" fontId="12" fillId="0" borderId="40" xfId="0" applyFont="1" applyBorder="1"/>
    <xf numFmtId="0" fontId="0" fillId="0" borderId="6" xfId="0" applyBorder="1"/>
    <xf numFmtId="0" fontId="0" fillId="0" borderId="5" xfId="0" applyBorder="1"/>
    <xf numFmtId="2" fontId="36" fillId="6" borderId="0" xfId="0" applyNumberFormat="1" applyFont="1" applyFill="1"/>
    <xf numFmtId="14" fontId="16" fillId="0" borderId="0" xfId="0" applyNumberFormat="1" applyFont="1"/>
    <xf numFmtId="17" fontId="20" fillId="5" borderId="0" xfId="0" applyNumberFormat="1" applyFont="1" applyFill="1"/>
    <xf numFmtId="1" fontId="1" fillId="5" borderId="0" xfId="0" applyNumberFormat="1" applyFont="1" applyFill="1" applyAlignment="1">
      <alignment horizontal="left"/>
    </xf>
    <xf numFmtId="1" fontId="5" fillId="5" borderId="0" xfId="0" applyNumberFormat="1" applyFont="1" applyFill="1"/>
    <xf numFmtId="2" fontId="0" fillId="5" borderId="0" xfId="0" applyNumberFormat="1" applyFill="1"/>
    <xf numFmtId="17" fontId="5" fillId="3" borderId="0" xfId="0" applyNumberFormat="1" applyFont="1" applyFill="1"/>
    <xf numFmtId="1" fontId="5" fillId="3" borderId="0" xfId="0" applyNumberFormat="1" applyFont="1" applyFill="1" applyAlignment="1">
      <alignment horizontal="left"/>
    </xf>
    <xf numFmtId="2" fontId="5" fillId="3" borderId="0" xfId="0" applyNumberFormat="1" applyFont="1" applyFill="1"/>
    <xf numFmtId="1" fontId="18" fillId="0" borderId="4" xfId="0" applyNumberFormat="1" applyFont="1" applyBorder="1" applyAlignment="1">
      <alignment horizontal="center"/>
    </xf>
    <xf numFmtId="1" fontId="18" fillId="0" borderId="21" xfId="0" applyNumberFormat="1" applyFont="1" applyBorder="1" applyAlignment="1">
      <alignment horizontal="center"/>
    </xf>
    <xf numFmtId="2" fontId="18" fillId="0" borderId="2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2" fontId="18" fillId="0" borderId="6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1" fontId="18" fillId="0" borderId="5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3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279400</xdr:colOff>
      <xdr:row>52</xdr:row>
      <xdr:rowOff>95250</xdr:rowOff>
    </xdr:from>
    <xdr:to>
      <xdr:col>4</xdr:col>
      <xdr:colOff>247650</xdr:colOff>
      <xdr:row>56</xdr:row>
      <xdr:rowOff>92075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4955FE4-B345-4757-BDDE-EC9F048FEFB1}"/>
            </a:ext>
          </a:extLst>
        </xdr:cNvPr>
        <xdr:cNvCxnSpPr/>
      </xdr:nvCxnSpPr>
      <xdr:spPr bwMode="auto">
        <a:xfrm flipH="1">
          <a:off x="3670300" y="8658225"/>
          <a:ext cx="701675" cy="644525"/>
        </a:xfrm>
        <a:prstGeom prst="straightConnector1">
          <a:avLst/>
        </a:prstGeom>
        <a:ln w="28575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94"/>
  <sheetViews>
    <sheetView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10" sqref="B110"/>
    </sheetView>
  </sheetViews>
  <sheetFormatPr defaultColWidth="11.42578125" defaultRowHeight="12.75" x14ac:dyDescent="0.2"/>
  <cols>
    <col min="1" max="1" width="21.140625" style="26" customWidth="1"/>
    <col min="2" max="2" width="43.140625" style="25" customWidth="1"/>
    <col min="3" max="3" width="10.85546875" style="21" customWidth="1"/>
    <col min="4" max="4" width="10.28515625" style="9" customWidth="1"/>
    <col min="5" max="5" width="11.140625" style="9" customWidth="1"/>
    <col min="6" max="6" width="12.140625" style="91" customWidth="1"/>
    <col min="7" max="23" width="12.140625" style="9" customWidth="1"/>
    <col min="24" max="24" width="12.140625" style="9" bestFit="1" customWidth="1"/>
    <col min="25" max="25" width="10.42578125" style="9" customWidth="1"/>
    <col min="26" max="26" width="9.28515625" style="9" bestFit="1" customWidth="1"/>
    <col min="27" max="27" width="10.140625" style="9" customWidth="1"/>
    <col min="28" max="28" width="11.140625" style="9" bestFit="1" customWidth="1"/>
    <col min="29" max="29" width="13.140625" style="9" customWidth="1"/>
    <col min="30" max="30" width="13.28515625" style="9" customWidth="1"/>
    <col min="31" max="31" width="11.42578125" style="9" bestFit="1" customWidth="1"/>
    <col min="32" max="32" width="7.140625" style="9" bestFit="1" customWidth="1"/>
    <col min="33" max="33" width="10" style="9" bestFit="1" customWidth="1"/>
    <col min="34" max="34" width="5.140625" style="9" bestFit="1" customWidth="1"/>
    <col min="35" max="35" width="10.140625" style="9" bestFit="1" customWidth="1"/>
    <col min="36" max="16384" width="11.42578125" style="9"/>
  </cols>
  <sheetData>
    <row r="1" spans="1:35" ht="18" x14ac:dyDescent="0.25">
      <c r="A1" s="285" t="s">
        <v>69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"/>
      <c r="AH1" s="2"/>
      <c r="AI1" s="2"/>
    </row>
    <row r="2" spans="1:35" x14ac:dyDescent="0.2">
      <c r="A2" s="2"/>
    </row>
    <row r="3" spans="1:35" ht="16.5" thickBot="1" x14ac:dyDescent="0.3">
      <c r="C3" s="30"/>
      <c r="D3" s="281" t="s">
        <v>0</v>
      </c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2"/>
      <c r="W3" s="283" t="s">
        <v>1</v>
      </c>
      <c r="X3" s="284"/>
      <c r="Y3" s="284"/>
      <c r="Z3" s="284"/>
      <c r="AA3" s="284"/>
      <c r="AB3" s="284"/>
      <c r="AC3" s="284"/>
      <c r="AD3" s="284"/>
      <c r="AE3" s="284"/>
      <c r="AF3" s="284"/>
      <c r="AG3" s="61"/>
      <c r="AH3" s="61"/>
      <c r="AI3" s="61"/>
    </row>
    <row r="4" spans="1:35" s="31" customFormat="1" x14ac:dyDescent="0.2">
      <c r="A4" s="67" t="s">
        <v>2</v>
      </c>
      <c r="B4" s="6"/>
      <c r="C4" s="6" t="s">
        <v>27</v>
      </c>
      <c r="D4" s="64" t="s">
        <v>3</v>
      </c>
      <c r="E4" s="64" t="s">
        <v>43</v>
      </c>
      <c r="F4" s="64" t="s">
        <v>9</v>
      </c>
      <c r="G4" s="64" t="s">
        <v>23</v>
      </c>
      <c r="H4" s="64" t="s">
        <v>24</v>
      </c>
      <c r="I4" s="64" t="s">
        <v>13</v>
      </c>
      <c r="J4" s="64" t="s">
        <v>62</v>
      </c>
      <c r="K4" s="64" t="s">
        <v>46</v>
      </c>
      <c r="L4" s="64" t="s">
        <v>61</v>
      </c>
      <c r="M4" s="64" t="s">
        <v>26</v>
      </c>
      <c r="N4" s="64" t="s">
        <v>12</v>
      </c>
      <c r="O4" s="64" t="s">
        <v>25</v>
      </c>
      <c r="P4" s="64" t="s">
        <v>57</v>
      </c>
      <c r="Q4" s="64" t="s">
        <v>64</v>
      </c>
      <c r="R4" s="64" t="s">
        <v>58</v>
      </c>
      <c r="S4" s="64" t="s">
        <v>56</v>
      </c>
      <c r="T4" s="64" t="s">
        <v>42</v>
      </c>
      <c r="U4" s="64" t="s">
        <v>123</v>
      </c>
      <c r="V4" s="64" t="s">
        <v>55</v>
      </c>
      <c r="W4" s="64" t="s">
        <v>14</v>
      </c>
      <c r="X4" s="65" t="s">
        <v>44</v>
      </c>
      <c r="Y4" s="64" t="s">
        <v>21</v>
      </c>
      <c r="Z4" s="64" t="s">
        <v>5</v>
      </c>
      <c r="AA4" s="66" t="s">
        <v>20</v>
      </c>
      <c r="AB4" s="64" t="s">
        <v>22</v>
      </c>
      <c r="AC4" s="64" t="s">
        <v>19</v>
      </c>
      <c r="AD4" s="64" t="s">
        <v>59</v>
      </c>
      <c r="AE4" s="64" t="s">
        <v>25</v>
      </c>
      <c r="AF4" s="64" t="s">
        <v>23</v>
      </c>
      <c r="AG4" s="66" t="s">
        <v>14</v>
      </c>
      <c r="AH4" s="63"/>
    </row>
    <row r="5" spans="1:35" x14ac:dyDescent="0.2">
      <c r="A5" s="182" t="s">
        <v>70</v>
      </c>
      <c r="X5" s="35"/>
    </row>
    <row r="6" spans="1:35" x14ac:dyDescent="0.2">
      <c r="A6" s="103">
        <v>44287</v>
      </c>
      <c r="B6" s="62" t="s">
        <v>71</v>
      </c>
      <c r="D6" s="38">
        <v>20594.13</v>
      </c>
      <c r="X6" s="35"/>
      <c r="AC6" s="33"/>
      <c r="AD6" s="33"/>
      <c r="AE6" s="33"/>
      <c r="AF6" s="33"/>
    </row>
    <row r="7" spans="1:35" x14ac:dyDescent="0.2">
      <c r="A7" s="8">
        <v>44287</v>
      </c>
      <c r="B7" t="s">
        <v>73</v>
      </c>
      <c r="C7">
        <v>3001</v>
      </c>
      <c r="D7" s="9">
        <f>D6-E7+X7</f>
        <v>20217.72</v>
      </c>
      <c r="E7" s="127">
        <v>376.41</v>
      </c>
      <c r="H7" s="9">
        <v>376.41</v>
      </c>
      <c r="X7" s="107"/>
    </row>
    <row r="8" spans="1:35" x14ac:dyDescent="0.2">
      <c r="A8" s="8">
        <v>44287</v>
      </c>
      <c r="B8" s="101" t="s">
        <v>76</v>
      </c>
      <c r="C8">
        <v>3002</v>
      </c>
      <c r="D8" s="9">
        <f t="shared" ref="D8:D79" si="0">D7-E8+X8</f>
        <v>20123.52</v>
      </c>
      <c r="E8" s="127">
        <v>94.2</v>
      </c>
      <c r="I8" s="9">
        <v>94.2</v>
      </c>
      <c r="X8" s="107"/>
    </row>
    <row r="9" spans="1:35" x14ac:dyDescent="0.2">
      <c r="A9" s="8">
        <v>44287</v>
      </c>
      <c r="B9" t="s">
        <v>74</v>
      </c>
      <c r="C9">
        <v>3003</v>
      </c>
      <c r="D9" s="9">
        <f t="shared" si="0"/>
        <v>19746.91</v>
      </c>
      <c r="E9" s="127">
        <v>376.61</v>
      </c>
      <c r="H9" s="9">
        <v>376.61</v>
      </c>
      <c r="X9" s="107"/>
    </row>
    <row r="10" spans="1:35" x14ac:dyDescent="0.2">
      <c r="A10" s="8">
        <v>44287</v>
      </c>
      <c r="B10" s="133" t="s">
        <v>75</v>
      </c>
      <c r="C10">
        <v>3004</v>
      </c>
      <c r="D10" s="9">
        <f t="shared" si="0"/>
        <v>19539.150000000001</v>
      </c>
      <c r="E10" s="127">
        <v>207.76</v>
      </c>
      <c r="H10" s="9">
        <v>207.76</v>
      </c>
      <c r="L10" s="87"/>
      <c r="X10" s="107"/>
    </row>
    <row r="11" spans="1:35" x14ac:dyDescent="0.2">
      <c r="A11" s="8">
        <v>44287</v>
      </c>
      <c r="B11" s="133" t="s">
        <v>77</v>
      </c>
      <c r="C11">
        <v>3005</v>
      </c>
      <c r="D11" s="9">
        <f t="shared" si="0"/>
        <v>19393.350000000002</v>
      </c>
      <c r="E11" s="127">
        <v>145.80000000000001</v>
      </c>
      <c r="I11" s="9">
        <v>145.80000000000001</v>
      </c>
      <c r="X11" s="107"/>
    </row>
    <row r="12" spans="1:35" x14ac:dyDescent="0.2">
      <c r="A12" s="8">
        <v>44287</v>
      </c>
      <c r="B12" s="133" t="s">
        <v>80</v>
      </c>
      <c r="C12">
        <v>3006</v>
      </c>
      <c r="D12" s="9">
        <f t="shared" si="0"/>
        <v>19135.350000000002</v>
      </c>
      <c r="E12" s="127">
        <v>258</v>
      </c>
      <c r="N12" s="9">
        <v>258</v>
      </c>
      <c r="X12" s="107"/>
    </row>
    <row r="13" spans="1:35" x14ac:dyDescent="0.2">
      <c r="A13" s="8">
        <v>44287</v>
      </c>
      <c r="B13" s="133" t="s">
        <v>81</v>
      </c>
      <c r="C13">
        <v>3007</v>
      </c>
      <c r="D13" s="9">
        <f t="shared" si="0"/>
        <v>18877.350000000002</v>
      </c>
      <c r="E13" s="127">
        <v>258</v>
      </c>
      <c r="N13" s="9">
        <v>258</v>
      </c>
      <c r="X13" s="107"/>
    </row>
    <row r="14" spans="1:35" x14ac:dyDescent="0.2">
      <c r="A14" s="8">
        <v>44287</v>
      </c>
      <c r="B14" s="133" t="s">
        <v>88</v>
      </c>
      <c r="C14" t="s">
        <v>90</v>
      </c>
      <c r="D14" s="9">
        <f t="shared" si="0"/>
        <v>24877.350000000002</v>
      </c>
      <c r="E14" s="127"/>
      <c r="X14" s="107">
        <v>6000</v>
      </c>
      <c r="Z14" s="9">
        <v>6000</v>
      </c>
    </row>
    <row r="15" spans="1:35" x14ac:dyDescent="0.2">
      <c r="A15" s="8">
        <v>44287</v>
      </c>
      <c r="B15" s="133" t="s">
        <v>89</v>
      </c>
      <c r="C15" t="s">
        <v>90</v>
      </c>
      <c r="D15" s="9">
        <f t="shared" si="0"/>
        <v>26543.350000000002</v>
      </c>
      <c r="E15" s="127"/>
      <c r="X15" s="107">
        <v>1666</v>
      </c>
      <c r="AG15" s="9">
        <v>1666</v>
      </c>
    </row>
    <row r="16" spans="1:35" x14ac:dyDescent="0.2">
      <c r="A16" s="8">
        <v>44317</v>
      </c>
      <c r="B16" s="133" t="s">
        <v>84</v>
      </c>
      <c r="C16">
        <v>3008</v>
      </c>
      <c r="D16" s="9">
        <f t="shared" si="0"/>
        <v>26157.910000000003</v>
      </c>
      <c r="E16" s="91">
        <v>385.44</v>
      </c>
      <c r="F16" s="91">
        <v>64.239999999999995</v>
      </c>
      <c r="M16" s="9">
        <v>321.2</v>
      </c>
      <c r="X16" s="107"/>
    </row>
    <row r="17" spans="1:28" x14ac:dyDescent="0.2">
      <c r="A17" s="8">
        <v>44317</v>
      </c>
      <c r="B17" s="133" t="s">
        <v>85</v>
      </c>
      <c r="C17">
        <v>3009</v>
      </c>
      <c r="D17" s="9">
        <f t="shared" si="0"/>
        <v>25416.310000000005</v>
      </c>
      <c r="E17" s="91">
        <v>741.6</v>
      </c>
      <c r="F17" s="91">
        <v>123.6</v>
      </c>
      <c r="G17" s="9">
        <v>618</v>
      </c>
      <c r="X17" s="107"/>
      <c r="AB17" s="126"/>
    </row>
    <row r="18" spans="1:28" x14ac:dyDescent="0.2">
      <c r="A18" s="8">
        <v>44317</v>
      </c>
      <c r="B18" s="133" t="s">
        <v>86</v>
      </c>
      <c r="C18">
        <v>3010</v>
      </c>
      <c r="D18" s="9">
        <f t="shared" si="0"/>
        <v>24976.390000000007</v>
      </c>
      <c r="E18" s="91">
        <v>439.92</v>
      </c>
      <c r="S18" s="9">
        <v>439.92</v>
      </c>
      <c r="X18" s="107"/>
    </row>
    <row r="19" spans="1:28" x14ac:dyDescent="0.2">
      <c r="A19" s="8">
        <v>44317</v>
      </c>
      <c r="B19" s="133" t="s">
        <v>87</v>
      </c>
      <c r="C19">
        <v>3011</v>
      </c>
      <c r="D19" s="9">
        <f t="shared" si="0"/>
        <v>24679.390000000007</v>
      </c>
      <c r="E19" s="87">
        <v>297</v>
      </c>
      <c r="N19" s="9">
        <v>297</v>
      </c>
      <c r="X19" s="107"/>
    </row>
    <row r="20" spans="1:28" x14ac:dyDescent="0.2">
      <c r="A20" s="8">
        <v>44317</v>
      </c>
      <c r="B20" s="133" t="s">
        <v>91</v>
      </c>
      <c r="C20">
        <v>3012</v>
      </c>
      <c r="D20" s="9">
        <f t="shared" si="0"/>
        <v>24533.690000000006</v>
      </c>
      <c r="E20" s="91">
        <v>145.69999999999999</v>
      </c>
      <c r="L20" s="9">
        <v>145.69999999999999</v>
      </c>
      <c r="X20" s="107"/>
    </row>
    <row r="21" spans="1:28" x14ac:dyDescent="0.2">
      <c r="A21" s="8">
        <v>44317</v>
      </c>
      <c r="B21" s="133" t="s">
        <v>92</v>
      </c>
      <c r="C21">
        <v>3013</v>
      </c>
      <c r="D21" s="9">
        <f t="shared" si="0"/>
        <v>22333.690000000006</v>
      </c>
      <c r="E21" s="91">
        <v>2200</v>
      </c>
      <c r="F21" s="91">
        <v>370</v>
      </c>
      <c r="W21" s="9">
        <v>1830</v>
      </c>
      <c r="X21" s="107"/>
    </row>
    <row r="22" spans="1:28" x14ac:dyDescent="0.2">
      <c r="A22" s="8">
        <v>44317</v>
      </c>
      <c r="B22" s="133" t="s">
        <v>114</v>
      </c>
      <c r="C22">
        <v>3014</v>
      </c>
      <c r="D22" s="9">
        <f t="shared" si="0"/>
        <v>22126.130000000005</v>
      </c>
      <c r="E22" s="91">
        <v>207.56</v>
      </c>
      <c r="H22" s="9">
        <v>207.56</v>
      </c>
      <c r="X22" s="107"/>
    </row>
    <row r="23" spans="1:28" x14ac:dyDescent="0.2">
      <c r="A23" s="8">
        <v>44317</v>
      </c>
      <c r="B23" s="133" t="s">
        <v>93</v>
      </c>
      <c r="C23">
        <v>3015</v>
      </c>
      <c r="D23" s="9">
        <f t="shared" si="0"/>
        <v>22074.130000000005</v>
      </c>
      <c r="E23" s="91">
        <v>52</v>
      </c>
      <c r="F23" s="127"/>
      <c r="I23" s="9">
        <v>52</v>
      </c>
      <c r="X23" s="107"/>
    </row>
    <row r="24" spans="1:28" x14ac:dyDescent="0.2">
      <c r="A24" s="8">
        <v>44317</v>
      </c>
      <c r="B24" s="133" t="s">
        <v>94</v>
      </c>
      <c r="C24">
        <v>3016</v>
      </c>
      <c r="D24" s="9">
        <f t="shared" si="0"/>
        <v>21974.130000000005</v>
      </c>
      <c r="E24" s="91">
        <v>100</v>
      </c>
      <c r="F24" s="127"/>
      <c r="T24" s="9">
        <v>100</v>
      </c>
      <c r="X24" s="107"/>
    </row>
    <row r="25" spans="1:28" x14ac:dyDescent="0.2">
      <c r="A25" s="8">
        <v>44317</v>
      </c>
      <c r="B25" s="133" t="s">
        <v>95</v>
      </c>
      <c r="C25">
        <v>3017</v>
      </c>
      <c r="D25" s="9">
        <f t="shared" si="0"/>
        <v>21690.630000000005</v>
      </c>
      <c r="E25" s="91">
        <v>283.5</v>
      </c>
      <c r="N25" s="9">
        <v>283.5</v>
      </c>
      <c r="X25" s="107"/>
    </row>
    <row r="26" spans="1:28" x14ac:dyDescent="0.2">
      <c r="A26" s="191">
        <v>44317</v>
      </c>
      <c r="B26" s="192" t="s">
        <v>96</v>
      </c>
      <c r="C26" s="193">
        <v>101092</v>
      </c>
      <c r="D26" s="194">
        <f t="shared" si="0"/>
        <v>21690.630000000005</v>
      </c>
      <c r="E26" s="195"/>
      <c r="J26" s="194"/>
      <c r="X26" s="107"/>
    </row>
    <row r="27" spans="1:28" x14ac:dyDescent="0.2">
      <c r="A27" s="8">
        <v>44348</v>
      </c>
      <c r="B27" s="133" t="s">
        <v>100</v>
      </c>
      <c r="C27">
        <v>3018</v>
      </c>
      <c r="D27" s="9">
        <f t="shared" si="0"/>
        <v>21671.340000000004</v>
      </c>
      <c r="E27" s="91">
        <v>19.29</v>
      </c>
      <c r="F27" s="127"/>
      <c r="V27" s="9">
        <v>19.29</v>
      </c>
      <c r="X27" s="107"/>
    </row>
    <row r="28" spans="1:28" x14ac:dyDescent="0.2">
      <c r="A28" s="8">
        <v>44348</v>
      </c>
      <c r="B28" s="133" t="s">
        <v>101</v>
      </c>
      <c r="C28">
        <v>3019</v>
      </c>
      <c r="D28" s="9">
        <f t="shared" si="0"/>
        <v>21566.090000000004</v>
      </c>
      <c r="E28" s="91">
        <v>105.25</v>
      </c>
      <c r="F28" s="91">
        <v>17.54</v>
      </c>
      <c r="W28" s="9">
        <v>87.71</v>
      </c>
      <c r="X28" s="107"/>
    </row>
    <row r="29" spans="1:28" x14ac:dyDescent="0.2">
      <c r="A29" s="8">
        <v>44348</v>
      </c>
      <c r="B29" s="133" t="s">
        <v>102</v>
      </c>
      <c r="C29">
        <v>3020</v>
      </c>
      <c r="D29" s="9">
        <f t="shared" si="0"/>
        <v>20824.490000000005</v>
      </c>
      <c r="E29" s="91">
        <v>741.6</v>
      </c>
      <c r="F29" s="91">
        <v>123.6</v>
      </c>
      <c r="G29" s="9">
        <v>618</v>
      </c>
      <c r="X29" s="107"/>
    </row>
    <row r="30" spans="1:28" x14ac:dyDescent="0.2">
      <c r="A30" s="8">
        <v>44348</v>
      </c>
      <c r="B30" s="133" t="s">
        <v>103</v>
      </c>
      <c r="C30">
        <v>3021</v>
      </c>
      <c r="D30" s="9">
        <f t="shared" si="0"/>
        <v>20788.990000000005</v>
      </c>
      <c r="E30" s="91">
        <v>35.5</v>
      </c>
      <c r="L30" s="9">
        <v>35.5</v>
      </c>
      <c r="X30" s="107"/>
    </row>
    <row r="31" spans="1:28" x14ac:dyDescent="0.2">
      <c r="A31" s="8">
        <v>44348</v>
      </c>
      <c r="B31" s="134" t="s">
        <v>104</v>
      </c>
      <c r="C31" s="21">
        <v>3022</v>
      </c>
      <c r="D31" s="9">
        <f t="shared" si="0"/>
        <v>20768.990000000005</v>
      </c>
      <c r="E31" s="91">
        <v>20</v>
      </c>
      <c r="W31" s="9">
        <v>20</v>
      </c>
      <c r="X31" s="107"/>
    </row>
    <row r="32" spans="1:28" x14ac:dyDescent="0.2">
      <c r="A32" s="8">
        <v>44348</v>
      </c>
      <c r="B32" s="134" t="s">
        <v>115</v>
      </c>
      <c r="C32" s="21">
        <v>3023</v>
      </c>
      <c r="D32" s="9">
        <f t="shared" si="0"/>
        <v>20561.230000000007</v>
      </c>
      <c r="E32" s="91">
        <v>207.76</v>
      </c>
      <c r="H32" s="9">
        <v>207.76</v>
      </c>
      <c r="X32" s="107"/>
    </row>
    <row r="33" spans="1:34" x14ac:dyDescent="0.2">
      <c r="A33" s="8">
        <v>44348</v>
      </c>
      <c r="B33" s="134" t="s">
        <v>105</v>
      </c>
      <c r="C33" s="21">
        <v>3024</v>
      </c>
      <c r="D33" s="9">
        <f t="shared" si="0"/>
        <v>20509.430000000008</v>
      </c>
      <c r="E33" s="87">
        <v>51.8</v>
      </c>
      <c r="F33" s="127"/>
      <c r="I33" s="9">
        <v>51.8</v>
      </c>
      <c r="X33" s="107"/>
    </row>
    <row r="34" spans="1:34" x14ac:dyDescent="0.2">
      <c r="A34" s="8">
        <v>44348</v>
      </c>
      <c r="B34" s="134" t="s">
        <v>100</v>
      </c>
      <c r="C34" s="21">
        <v>3025</v>
      </c>
      <c r="D34" s="9">
        <f t="shared" si="0"/>
        <v>20490.140000000007</v>
      </c>
      <c r="E34" s="87">
        <v>19.29</v>
      </c>
      <c r="F34" s="127"/>
      <c r="J34" s="126"/>
      <c r="K34" s="126"/>
      <c r="L34" s="126"/>
      <c r="V34" s="9">
        <v>19.29</v>
      </c>
      <c r="X34" s="107"/>
    </row>
    <row r="35" spans="1:34" x14ac:dyDescent="0.2">
      <c r="A35" s="8">
        <v>44348</v>
      </c>
      <c r="B35" s="134" t="s">
        <v>106</v>
      </c>
      <c r="C35" s="21">
        <v>3026</v>
      </c>
      <c r="D35" s="9">
        <f t="shared" si="0"/>
        <v>20463.410000000007</v>
      </c>
      <c r="E35" s="91">
        <v>26.73</v>
      </c>
      <c r="F35" s="127"/>
      <c r="G35" s="91"/>
      <c r="W35" s="9">
        <v>26.73</v>
      </c>
      <c r="X35" s="107"/>
    </row>
    <row r="36" spans="1:34" x14ac:dyDescent="0.2">
      <c r="A36" s="84">
        <v>44348</v>
      </c>
      <c r="B36" s="134" t="s">
        <v>52</v>
      </c>
      <c r="C36" s="23" t="s">
        <v>90</v>
      </c>
      <c r="D36" s="9">
        <f t="shared" si="0"/>
        <v>21330.970000000008</v>
      </c>
      <c r="E36" s="91"/>
      <c r="F36" s="127"/>
      <c r="G36" s="91"/>
      <c r="X36" s="107">
        <v>867.56</v>
      </c>
      <c r="AF36" s="9">
        <v>867.56</v>
      </c>
    </row>
    <row r="37" spans="1:34" x14ac:dyDescent="0.2">
      <c r="A37" s="84">
        <v>44348</v>
      </c>
      <c r="B37" s="102" t="s">
        <v>67</v>
      </c>
      <c r="D37" s="9">
        <f t="shared" si="0"/>
        <v>21312.970000000008</v>
      </c>
      <c r="E37" s="91">
        <v>18</v>
      </c>
      <c r="P37" s="91"/>
      <c r="Q37" s="91">
        <v>18</v>
      </c>
      <c r="X37" s="107"/>
    </row>
    <row r="38" spans="1:34" x14ac:dyDescent="0.2">
      <c r="A38" s="138">
        <v>44378</v>
      </c>
      <c r="B38" s="102" t="s">
        <v>110</v>
      </c>
      <c r="C38" s="23" t="s">
        <v>90</v>
      </c>
      <c r="D38" s="9">
        <f t="shared" si="0"/>
        <v>23254.320000000007</v>
      </c>
      <c r="E38" s="91"/>
      <c r="P38" s="91"/>
      <c r="Q38" s="91"/>
      <c r="X38" s="107">
        <v>1941.35</v>
      </c>
      <c r="AB38" s="9">
        <v>1941.35</v>
      </c>
    </row>
    <row r="39" spans="1:34" x14ac:dyDescent="0.2">
      <c r="A39" s="84">
        <v>44378</v>
      </c>
      <c r="B39" s="102" t="s">
        <v>111</v>
      </c>
      <c r="C39" s="23" t="s">
        <v>90</v>
      </c>
      <c r="D39" s="9">
        <f t="shared" si="0"/>
        <v>24179.320000000007</v>
      </c>
      <c r="E39" s="91"/>
      <c r="F39" s="127"/>
      <c r="O39" s="91"/>
      <c r="X39" s="107">
        <v>925</v>
      </c>
      <c r="AG39" s="9">
        <v>925</v>
      </c>
      <c r="AH39" s="87" t="s">
        <v>112</v>
      </c>
    </row>
    <row r="40" spans="1:34" x14ac:dyDescent="0.2">
      <c r="A40" s="84">
        <v>44378</v>
      </c>
      <c r="B40" s="102" t="s">
        <v>113</v>
      </c>
      <c r="C40" s="21">
        <v>3027</v>
      </c>
      <c r="D40" s="9">
        <f t="shared" si="0"/>
        <v>23437.720000000008</v>
      </c>
      <c r="E40" s="91">
        <v>741.6</v>
      </c>
      <c r="F40" s="127">
        <v>123.6</v>
      </c>
      <c r="G40" s="91">
        <v>618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S40" s="91"/>
      <c r="X40" s="107"/>
    </row>
    <row r="41" spans="1:34" s="91" customFormat="1" x14ac:dyDescent="0.2">
      <c r="A41" s="84">
        <v>44378</v>
      </c>
      <c r="B41" s="102" t="s">
        <v>116</v>
      </c>
      <c r="C41" s="21">
        <v>3028</v>
      </c>
      <c r="D41" s="9">
        <f t="shared" si="0"/>
        <v>23230.160000000007</v>
      </c>
      <c r="E41" s="91">
        <v>207.56</v>
      </c>
      <c r="F41" s="127"/>
      <c r="H41" s="91">
        <v>207.56</v>
      </c>
      <c r="X41" s="107"/>
      <c r="AH41" s="9"/>
    </row>
    <row r="42" spans="1:34" s="91" customFormat="1" x14ac:dyDescent="0.2">
      <c r="A42" s="84">
        <v>44378</v>
      </c>
      <c r="B42" s="102" t="s">
        <v>117</v>
      </c>
      <c r="C42" s="21">
        <v>3029</v>
      </c>
      <c r="D42" s="9">
        <f t="shared" si="0"/>
        <v>23178.160000000007</v>
      </c>
      <c r="E42" s="91">
        <v>52</v>
      </c>
      <c r="F42" s="127"/>
      <c r="I42" s="91">
        <v>52</v>
      </c>
      <c r="X42" s="107"/>
      <c r="AH42" s="9"/>
    </row>
    <row r="43" spans="1:34" x14ac:dyDescent="0.2">
      <c r="A43" s="84">
        <v>44378</v>
      </c>
      <c r="B43" s="102" t="s">
        <v>118</v>
      </c>
      <c r="C43" s="23">
        <v>3030</v>
      </c>
      <c r="D43" s="9">
        <f t="shared" si="0"/>
        <v>23165.160000000007</v>
      </c>
      <c r="E43" s="91">
        <v>13</v>
      </c>
      <c r="F43" s="127"/>
      <c r="G43" s="127"/>
      <c r="H43" s="91"/>
      <c r="I43" s="91"/>
      <c r="J43" s="91"/>
      <c r="K43" s="91"/>
      <c r="L43" s="91"/>
      <c r="M43" s="91"/>
      <c r="N43" s="91"/>
      <c r="O43" s="91"/>
      <c r="P43" s="91"/>
      <c r="Q43" s="91"/>
      <c r="W43" s="9">
        <v>13</v>
      </c>
      <c r="X43" s="107"/>
    </row>
    <row r="44" spans="1:34" x14ac:dyDescent="0.2">
      <c r="A44" s="84">
        <v>44409</v>
      </c>
      <c r="B44" s="134" t="s">
        <v>119</v>
      </c>
      <c r="C44" s="23">
        <v>3031</v>
      </c>
      <c r="D44" s="9">
        <f t="shared" si="0"/>
        <v>22881.660000000007</v>
      </c>
      <c r="E44" s="91">
        <v>283.5</v>
      </c>
      <c r="F44" s="127"/>
      <c r="G44" s="91"/>
      <c r="H44" s="91"/>
      <c r="I44" s="91"/>
      <c r="J44" s="91"/>
      <c r="K44" s="91"/>
      <c r="L44" s="91"/>
      <c r="M44" s="91"/>
      <c r="N44" s="91">
        <v>283.5</v>
      </c>
      <c r="O44" s="91"/>
      <c r="P44" s="91"/>
      <c r="Q44" s="91"/>
      <c r="X44" s="107"/>
    </row>
    <row r="45" spans="1:34" x14ac:dyDescent="0.2">
      <c r="A45" s="84">
        <v>44409</v>
      </c>
      <c r="B45" s="102" t="s">
        <v>120</v>
      </c>
      <c r="C45" s="21">
        <v>3032</v>
      </c>
      <c r="D45" s="9">
        <f t="shared" si="0"/>
        <v>22770.060000000009</v>
      </c>
      <c r="E45" s="91">
        <v>111.6</v>
      </c>
      <c r="F45" s="127">
        <v>18.600000000000001</v>
      </c>
      <c r="G45" s="91"/>
      <c r="H45" s="91"/>
      <c r="I45" s="91"/>
      <c r="J45" s="91"/>
      <c r="K45" s="91"/>
      <c r="L45" s="91"/>
      <c r="M45" s="91"/>
      <c r="N45" s="91"/>
      <c r="O45" s="91">
        <v>93</v>
      </c>
      <c r="P45" s="91"/>
      <c r="Q45" s="91"/>
      <c r="X45" s="107"/>
    </row>
    <row r="46" spans="1:34" s="89" customFormat="1" x14ac:dyDescent="0.2">
      <c r="A46" s="84">
        <v>44409</v>
      </c>
      <c r="B46" s="102" t="s">
        <v>113</v>
      </c>
      <c r="C46" s="21">
        <v>3033</v>
      </c>
      <c r="D46" s="9">
        <f t="shared" si="0"/>
        <v>22399.260000000009</v>
      </c>
      <c r="E46" s="91">
        <v>370.8</v>
      </c>
      <c r="F46" s="127">
        <v>61.8</v>
      </c>
      <c r="G46" s="91">
        <v>309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X46" s="131"/>
      <c r="AH46" s="9"/>
    </row>
    <row r="47" spans="1:34" x14ac:dyDescent="0.2">
      <c r="A47" s="84">
        <v>44409</v>
      </c>
      <c r="B47" s="102" t="s">
        <v>121</v>
      </c>
      <c r="C47" s="21">
        <v>3034</v>
      </c>
      <c r="D47" s="9">
        <f t="shared" si="0"/>
        <v>22339.260000000009</v>
      </c>
      <c r="E47" s="91">
        <v>60</v>
      </c>
      <c r="F47" s="127"/>
      <c r="G47" s="91"/>
      <c r="H47" s="91"/>
      <c r="I47" s="91"/>
      <c r="J47" s="91"/>
      <c r="K47" s="91"/>
      <c r="L47" s="91"/>
      <c r="M47" s="91"/>
      <c r="N47" s="91"/>
      <c r="O47" s="91"/>
      <c r="P47" s="91">
        <v>60</v>
      </c>
      <c r="Q47" s="91"/>
      <c r="X47" s="107"/>
    </row>
    <row r="48" spans="1:34" x14ac:dyDescent="0.2">
      <c r="A48" s="84">
        <v>44409</v>
      </c>
      <c r="B48" s="134" t="s">
        <v>122</v>
      </c>
      <c r="C48" s="136">
        <v>3035</v>
      </c>
      <c r="D48" s="9">
        <f t="shared" si="0"/>
        <v>22131.500000000011</v>
      </c>
      <c r="E48" s="127">
        <v>207.76</v>
      </c>
      <c r="F48" s="137"/>
      <c r="G48" s="91"/>
      <c r="H48" s="91">
        <v>207.76</v>
      </c>
      <c r="I48" s="91"/>
      <c r="J48" s="91"/>
      <c r="K48" s="91"/>
      <c r="L48" s="91"/>
      <c r="M48" s="91"/>
      <c r="N48" s="91"/>
      <c r="O48" s="91"/>
      <c r="P48" s="91"/>
      <c r="Q48" s="91"/>
      <c r="X48" s="107"/>
    </row>
    <row r="49" spans="1:29" x14ac:dyDescent="0.2">
      <c r="A49" s="84">
        <v>44409</v>
      </c>
      <c r="B49" s="102" t="s">
        <v>105</v>
      </c>
      <c r="C49" s="21">
        <v>3036</v>
      </c>
      <c r="D49" s="9">
        <f t="shared" si="0"/>
        <v>22079.700000000012</v>
      </c>
      <c r="E49" s="91">
        <v>51.8</v>
      </c>
      <c r="F49" s="127"/>
      <c r="G49" s="91"/>
      <c r="H49" s="91"/>
      <c r="I49" s="91">
        <v>51.8</v>
      </c>
      <c r="J49" s="91"/>
      <c r="K49" s="91"/>
      <c r="L49" s="91"/>
      <c r="M49" s="91"/>
      <c r="N49" s="91"/>
      <c r="O49" s="91"/>
      <c r="P49" s="91"/>
      <c r="Q49" s="91"/>
      <c r="X49" s="107"/>
    </row>
    <row r="50" spans="1:29" x14ac:dyDescent="0.2">
      <c r="A50" s="84">
        <v>44440</v>
      </c>
      <c r="B50" s="102" t="s">
        <v>100</v>
      </c>
      <c r="C50" s="21">
        <v>4001</v>
      </c>
      <c r="D50" s="9">
        <f t="shared" si="0"/>
        <v>21958.590000000011</v>
      </c>
      <c r="E50" s="91">
        <v>121.11</v>
      </c>
      <c r="F50" s="127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U50" s="9">
        <v>121.11</v>
      </c>
      <c r="X50" s="107"/>
    </row>
    <row r="51" spans="1:29" x14ac:dyDescent="0.2">
      <c r="A51" s="84">
        <v>44440</v>
      </c>
      <c r="B51" s="102" t="s">
        <v>124</v>
      </c>
      <c r="C51" s="21">
        <v>4002</v>
      </c>
      <c r="D51" s="9">
        <f t="shared" si="0"/>
        <v>21931.590000000011</v>
      </c>
      <c r="E51" s="91">
        <v>27</v>
      </c>
      <c r="F51" s="272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U51" s="9">
        <v>27</v>
      </c>
      <c r="X51" s="107"/>
    </row>
    <row r="52" spans="1:29" x14ac:dyDescent="0.2">
      <c r="A52" s="84">
        <v>44440</v>
      </c>
      <c r="B52" s="102" t="s">
        <v>125</v>
      </c>
      <c r="C52" s="21">
        <v>4003</v>
      </c>
      <c r="D52" s="9">
        <f t="shared" si="0"/>
        <v>21910.590000000011</v>
      </c>
      <c r="E52" s="91">
        <v>21</v>
      </c>
      <c r="F52" s="127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U52" s="9">
        <v>21</v>
      </c>
      <c r="X52" s="107"/>
    </row>
    <row r="53" spans="1:29" x14ac:dyDescent="0.2">
      <c r="A53" s="84">
        <v>44440</v>
      </c>
      <c r="B53" s="102" t="s">
        <v>126</v>
      </c>
      <c r="C53" s="21">
        <v>4004</v>
      </c>
      <c r="D53" s="9">
        <f t="shared" si="0"/>
        <v>21821.590000000011</v>
      </c>
      <c r="E53" s="137">
        <v>89</v>
      </c>
      <c r="F53" s="127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U53" s="9">
        <v>89</v>
      </c>
      <c r="X53" s="107"/>
    </row>
    <row r="54" spans="1:29" x14ac:dyDescent="0.2">
      <c r="A54" s="84">
        <v>44440</v>
      </c>
      <c r="B54" s="134" t="s">
        <v>127</v>
      </c>
      <c r="C54" s="21">
        <v>4005</v>
      </c>
      <c r="D54" s="9">
        <f t="shared" si="0"/>
        <v>21821.590000000011</v>
      </c>
      <c r="E54" s="91">
        <v>30</v>
      </c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U54" s="9">
        <v>30</v>
      </c>
      <c r="X54" s="107">
        <v>30</v>
      </c>
      <c r="AC54" s="9">
        <v>30</v>
      </c>
    </row>
    <row r="55" spans="1:29" x14ac:dyDescent="0.2">
      <c r="A55" s="84">
        <v>44440</v>
      </c>
      <c r="B55" s="102" t="s">
        <v>138</v>
      </c>
      <c r="C55" s="21">
        <v>4006</v>
      </c>
      <c r="D55" s="9">
        <f t="shared" si="0"/>
        <v>21630.830000000013</v>
      </c>
      <c r="E55" s="127">
        <v>190.76</v>
      </c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U55" s="9">
        <v>190.76</v>
      </c>
      <c r="X55" s="107"/>
    </row>
    <row r="56" spans="1:29" x14ac:dyDescent="0.2">
      <c r="A56" s="138">
        <v>44440</v>
      </c>
      <c r="B56" s="134" t="s">
        <v>140</v>
      </c>
      <c r="C56" s="21">
        <v>4007</v>
      </c>
      <c r="D56" s="9">
        <f t="shared" si="0"/>
        <v>21588.040000000012</v>
      </c>
      <c r="E56" s="127">
        <v>42.79</v>
      </c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U56" s="9">
        <v>42.79</v>
      </c>
      <c r="X56" s="107"/>
    </row>
    <row r="57" spans="1:29" x14ac:dyDescent="0.2">
      <c r="A57" s="84">
        <v>44440</v>
      </c>
      <c r="B57" s="102" t="s">
        <v>139</v>
      </c>
      <c r="C57" s="21">
        <v>4008</v>
      </c>
      <c r="D57" s="9">
        <f t="shared" si="0"/>
        <v>20744.940000000013</v>
      </c>
      <c r="E57" s="127">
        <v>843.1</v>
      </c>
      <c r="F57" s="226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U57" s="9">
        <v>843.1</v>
      </c>
      <c r="X57" s="107"/>
    </row>
    <row r="58" spans="1:29" x14ac:dyDescent="0.2">
      <c r="A58" s="84">
        <v>44440</v>
      </c>
      <c r="B58" s="133" t="s">
        <v>142</v>
      </c>
      <c r="C58" s="21">
        <v>3037</v>
      </c>
      <c r="D58" s="9">
        <f t="shared" si="0"/>
        <v>20705.940000000013</v>
      </c>
      <c r="E58" s="127">
        <v>39</v>
      </c>
      <c r="G58" s="91"/>
      <c r="H58" s="91"/>
      <c r="I58" s="91"/>
      <c r="J58" s="91"/>
      <c r="K58" s="91"/>
      <c r="L58" s="91">
        <v>39</v>
      </c>
      <c r="M58" s="91"/>
      <c r="N58" s="91"/>
      <c r="O58" s="91"/>
      <c r="P58" s="91"/>
      <c r="Q58" s="91"/>
      <c r="X58" s="107"/>
    </row>
    <row r="59" spans="1:29" x14ac:dyDescent="0.2">
      <c r="A59" s="84">
        <v>44440</v>
      </c>
      <c r="B59" s="102" t="s">
        <v>113</v>
      </c>
      <c r="C59" s="21">
        <v>3038</v>
      </c>
      <c r="D59" s="9">
        <f t="shared" si="0"/>
        <v>20335.140000000014</v>
      </c>
      <c r="E59" s="127">
        <v>370.8</v>
      </c>
      <c r="F59" s="91">
        <v>61.8</v>
      </c>
      <c r="G59" s="91">
        <v>309</v>
      </c>
      <c r="H59" s="91"/>
      <c r="I59" s="91"/>
      <c r="J59" s="91"/>
      <c r="K59" s="91"/>
      <c r="L59" s="91"/>
      <c r="M59" s="91"/>
      <c r="N59" s="91"/>
      <c r="O59" s="91"/>
      <c r="P59" s="91"/>
      <c r="Q59" s="91"/>
      <c r="X59" s="107"/>
    </row>
    <row r="60" spans="1:29" x14ac:dyDescent="0.2">
      <c r="A60" s="84">
        <v>44440</v>
      </c>
      <c r="B60" s="102" t="s">
        <v>100</v>
      </c>
      <c r="C60" s="21">
        <v>3039</v>
      </c>
      <c r="D60" s="9">
        <f t="shared" si="0"/>
        <v>20315.850000000013</v>
      </c>
      <c r="E60" s="127">
        <v>19.29</v>
      </c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V60" s="9">
        <v>19.29</v>
      </c>
      <c r="X60" s="107"/>
    </row>
    <row r="61" spans="1:29" x14ac:dyDescent="0.2">
      <c r="A61" s="84">
        <v>44440</v>
      </c>
      <c r="B61" s="102" t="s">
        <v>100</v>
      </c>
      <c r="C61" s="21">
        <v>3040</v>
      </c>
      <c r="D61" s="9">
        <f t="shared" si="0"/>
        <v>20296.560000000012</v>
      </c>
      <c r="E61" s="127">
        <v>19.29</v>
      </c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V61" s="9">
        <v>19.29</v>
      </c>
      <c r="X61" s="107"/>
    </row>
    <row r="62" spans="1:29" x14ac:dyDescent="0.2">
      <c r="A62" s="84">
        <v>44440</v>
      </c>
      <c r="B62" s="102" t="s">
        <v>100</v>
      </c>
      <c r="C62" s="21">
        <v>3041</v>
      </c>
      <c r="D62" s="9">
        <f t="shared" si="0"/>
        <v>20277.270000000011</v>
      </c>
      <c r="E62" s="127">
        <v>19.29</v>
      </c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V62" s="9">
        <v>19.29</v>
      </c>
      <c r="X62" s="107"/>
    </row>
    <row r="63" spans="1:29" x14ac:dyDescent="0.2">
      <c r="A63" s="84">
        <v>44440</v>
      </c>
      <c r="B63" s="134" t="s">
        <v>122</v>
      </c>
      <c r="C63" s="21">
        <v>3042</v>
      </c>
      <c r="D63" s="9">
        <f t="shared" si="0"/>
        <v>20069.71000000001</v>
      </c>
      <c r="E63" s="127">
        <v>207.56</v>
      </c>
      <c r="F63" s="127"/>
      <c r="G63" s="91"/>
      <c r="H63" s="91">
        <v>207.56</v>
      </c>
      <c r="I63" s="91"/>
      <c r="J63" s="91"/>
      <c r="K63" s="91"/>
      <c r="L63" s="91"/>
      <c r="M63" s="91"/>
      <c r="N63" s="91"/>
      <c r="O63" s="91"/>
      <c r="P63" s="91"/>
      <c r="Q63" s="91"/>
      <c r="X63" s="107"/>
    </row>
    <row r="64" spans="1:29" x14ac:dyDescent="0.2">
      <c r="A64" s="103">
        <v>44440</v>
      </c>
      <c r="B64" s="102" t="s">
        <v>105</v>
      </c>
      <c r="C64" s="21">
        <v>3043</v>
      </c>
      <c r="D64" s="9">
        <f t="shared" si="0"/>
        <v>20017.71000000001</v>
      </c>
      <c r="E64" s="127">
        <v>52</v>
      </c>
      <c r="F64" s="127"/>
      <c r="G64" s="91"/>
      <c r="H64" s="91"/>
      <c r="I64" s="91">
        <v>52</v>
      </c>
      <c r="J64" s="91"/>
      <c r="K64" s="91"/>
      <c r="L64" s="91"/>
      <c r="M64" s="91"/>
      <c r="N64" s="91"/>
      <c r="O64" s="91"/>
      <c r="P64" s="127"/>
      <c r="Q64" s="127"/>
      <c r="X64" s="107"/>
    </row>
    <row r="65" spans="1:26" x14ac:dyDescent="0.2">
      <c r="A65" s="103">
        <v>44440</v>
      </c>
      <c r="B65" s="102" t="s">
        <v>67</v>
      </c>
      <c r="D65" s="9">
        <f t="shared" si="0"/>
        <v>19999.71000000001</v>
      </c>
      <c r="E65" s="127">
        <v>18</v>
      </c>
      <c r="F65" s="127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>
        <v>18</v>
      </c>
      <c r="X65" s="107"/>
    </row>
    <row r="66" spans="1:26" x14ac:dyDescent="0.2">
      <c r="A66" s="103">
        <v>44440</v>
      </c>
      <c r="B66" s="133" t="s">
        <v>141</v>
      </c>
      <c r="C66" s="23" t="s">
        <v>90</v>
      </c>
      <c r="D66" s="9">
        <f t="shared" si="0"/>
        <v>25999.71000000001</v>
      </c>
      <c r="E66" s="127"/>
      <c r="F66" s="127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X66" s="107">
        <v>6000</v>
      </c>
      <c r="Z66" s="9">
        <v>6000</v>
      </c>
    </row>
    <row r="67" spans="1:26" x14ac:dyDescent="0.2">
      <c r="A67" s="84">
        <v>44470</v>
      </c>
      <c r="B67" s="102" t="s">
        <v>143</v>
      </c>
      <c r="C67" s="21">
        <v>3044</v>
      </c>
      <c r="D67" s="9">
        <f t="shared" si="0"/>
        <v>25995.430000000011</v>
      </c>
      <c r="E67" s="126">
        <v>4.28</v>
      </c>
      <c r="F67" s="127"/>
      <c r="G67" s="91"/>
      <c r="I67" s="91"/>
      <c r="J67" s="91"/>
      <c r="K67" s="91"/>
      <c r="L67" s="91"/>
      <c r="M67" s="91"/>
      <c r="N67" s="91"/>
      <c r="O67" s="91"/>
      <c r="P67" s="91"/>
      <c r="Q67" s="91"/>
      <c r="R67" s="9">
        <v>4.28</v>
      </c>
      <c r="X67" s="107"/>
    </row>
    <row r="68" spans="1:26" x14ac:dyDescent="0.2">
      <c r="A68" s="103">
        <v>44470</v>
      </c>
      <c r="B68" s="102" t="s">
        <v>113</v>
      </c>
      <c r="C68" s="21">
        <v>3045</v>
      </c>
      <c r="D68" s="9">
        <f t="shared" si="0"/>
        <v>25624.630000000012</v>
      </c>
      <c r="E68" s="126">
        <v>370.8</v>
      </c>
      <c r="F68" s="127">
        <v>61.8</v>
      </c>
      <c r="G68" s="91">
        <v>309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X68" s="107"/>
    </row>
    <row r="69" spans="1:26" x14ac:dyDescent="0.2">
      <c r="A69" s="103">
        <v>44470</v>
      </c>
      <c r="B69" s="87" t="s">
        <v>144</v>
      </c>
      <c r="C69" s="21">
        <v>3046</v>
      </c>
      <c r="D69" s="9">
        <f t="shared" si="0"/>
        <v>25240.250000000011</v>
      </c>
      <c r="E69" s="126">
        <v>384.38</v>
      </c>
      <c r="F69" s="127">
        <v>64.06</v>
      </c>
      <c r="G69" s="91"/>
      <c r="H69" s="91"/>
      <c r="I69" s="91"/>
      <c r="J69" s="91"/>
      <c r="K69" s="91"/>
      <c r="L69" s="91"/>
      <c r="M69" s="91">
        <v>320.32</v>
      </c>
      <c r="N69" s="91"/>
      <c r="O69" s="91"/>
      <c r="P69" s="91"/>
      <c r="Q69" s="91"/>
      <c r="X69" s="107"/>
    </row>
    <row r="70" spans="1:26" x14ac:dyDescent="0.2">
      <c r="A70" s="103">
        <v>44470</v>
      </c>
      <c r="B70" s="134" t="s">
        <v>122</v>
      </c>
      <c r="C70" s="21">
        <v>3047</v>
      </c>
      <c r="D70" s="9">
        <f t="shared" si="0"/>
        <v>25032.490000000013</v>
      </c>
      <c r="E70" s="127">
        <v>207.76</v>
      </c>
      <c r="F70" s="127"/>
      <c r="G70" s="91"/>
      <c r="H70" s="91">
        <v>207.76</v>
      </c>
      <c r="I70" s="91"/>
      <c r="J70" s="91"/>
      <c r="K70" s="91"/>
      <c r="L70" s="91"/>
      <c r="M70" s="91"/>
      <c r="N70" s="127"/>
      <c r="O70" s="91"/>
      <c r="P70" s="91"/>
      <c r="Q70" s="91"/>
      <c r="X70" s="107"/>
    </row>
    <row r="71" spans="1:26" x14ac:dyDescent="0.2">
      <c r="A71" s="103">
        <v>44470</v>
      </c>
      <c r="B71" s="102" t="s">
        <v>105</v>
      </c>
      <c r="C71" s="21">
        <v>3048</v>
      </c>
      <c r="D71" s="9">
        <f t="shared" si="0"/>
        <v>24980.690000000013</v>
      </c>
      <c r="E71" s="127">
        <v>51.8</v>
      </c>
      <c r="F71" s="127"/>
      <c r="G71" s="91"/>
      <c r="H71" s="91"/>
      <c r="I71" s="91">
        <v>51.8</v>
      </c>
      <c r="J71" s="91"/>
      <c r="K71" s="91"/>
      <c r="L71" s="91"/>
      <c r="M71" s="91"/>
      <c r="N71" s="127"/>
      <c r="O71" s="91"/>
      <c r="P71" s="91"/>
      <c r="Q71" s="91"/>
      <c r="X71" s="107"/>
    </row>
    <row r="72" spans="1:26" x14ac:dyDescent="0.2">
      <c r="A72" s="103">
        <v>44470</v>
      </c>
      <c r="B72" s="102" t="s">
        <v>145</v>
      </c>
      <c r="C72" s="21">
        <v>3049</v>
      </c>
      <c r="D72" s="9">
        <f t="shared" si="0"/>
        <v>24915.690000000013</v>
      </c>
      <c r="E72" s="127">
        <v>65</v>
      </c>
      <c r="F72" s="127"/>
      <c r="G72" s="91"/>
      <c r="H72" s="91"/>
      <c r="I72" s="91"/>
      <c r="J72" s="91"/>
      <c r="K72" s="91"/>
      <c r="L72" s="91"/>
      <c r="M72" s="91"/>
      <c r="N72" s="127"/>
      <c r="O72" s="91"/>
      <c r="P72" s="91"/>
      <c r="Q72" s="91"/>
      <c r="R72" s="9">
        <v>65</v>
      </c>
      <c r="X72" s="107"/>
    </row>
    <row r="73" spans="1:26" x14ac:dyDescent="0.2">
      <c r="A73" s="103">
        <v>44470</v>
      </c>
      <c r="B73" s="102" t="s">
        <v>100</v>
      </c>
      <c r="C73" s="21">
        <v>3050</v>
      </c>
      <c r="D73" s="9">
        <f t="shared" si="0"/>
        <v>24877.370000000014</v>
      </c>
      <c r="E73" s="127">
        <v>38.32</v>
      </c>
      <c r="F73" s="127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V73" s="9">
        <v>38.32</v>
      </c>
      <c r="X73" s="107"/>
    </row>
    <row r="74" spans="1:26" x14ac:dyDescent="0.2">
      <c r="A74" s="103">
        <v>44501</v>
      </c>
      <c r="B74" s="102" t="s">
        <v>100</v>
      </c>
      <c r="C74" s="23">
        <v>3051</v>
      </c>
      <c r="D74" s="9">
        <f t="shared" si="0"/>
        <v>24863.460000000014</v>
      </c>
      <c r="E74" s="127">
        <v>13.91</v>
      </c>
      <c r="F74" s="127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V74" s="9">
        <v>13.91</v>
      </c>
      <c r="X74" s="107"/>
    </row>
    <row r="75" spans="1:26" x14ac:dyDescent="0.2">
      <c r="A75" s="103">
        <v>44501</v>
      </c>
      <c r="B75" s="102" t="s">
        <v>113</v>
      </c>
      <c r="C75" s="23">
        <v>3052</v>
      </c>
      <c r="D75" s="9">
        <f t="shared" si="0"/>
        <v>24492.660000000014</v>
      </c>
      <c r="E75" s="127">
        <v>370.8</v>
      </c>
      <c r="F75" s="127">
        <v>61.8</v>
      </c>
      <c r="G75" s="91">
        <v>309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X75" s="184"/>
    </row>
    <row r="76" spans="1:26" x14ac:dyDescent="0.2">
      <c r="A76" s="103">
        <v>44501</v>
      </c>
      <c r="B76" s="133" t="s">
        <v>146</v>
      </c>
      <c r="C76" s="21">
        <v>3053</v>
      </c>
      <c r="D76" s="9">
        <f t="shared" si="0"/>
        <v>24080.490000000016</v>
      </c>
      <c r="E76" s="127">
        <v>412.17</v>
      </c>
      <c r="F76" s="127"/>
      <c r="G76" s="91"/>
      <c r="H76" s="91"/>
      <c r="I76" s="91"/>
      <c r="J76" s="91"/>
      <c r="K76" s="91"/>
      <c r="L76" s="91"/>
      <c r="M76" s="91"/>
      <c r="N76" s="91"/>
      <c r="O76" s="91">
        <v>412.17</v>
      </c>
      <c r="P76" s="91"/>
      <c r="Q76" s="91"/>
      <c r="X76" s="184"/>
    </row>
    <row r="77" spans="1:26" x14ac:dyDescent="0.2">
      <c r="A77" s="103">
        <v>44501</v>
      </c>
      <c r="B77" s="102" t="s">
        <v>147</v>
      </c>
      <c r="C77" s="23">
        <v>3054</v>
      </c>
      <c r="D77" s="9">
        <f t="shared" si="0"/>
        <v>24030.490000000016</v>
      </c>
      <c r="E77" s="127">
        <v>50</v>
      </c>
      <c r="F77" s="127"/>
      <c r="G77" s="91"/>
      <c r="H77" s="91"/>
      <c r="I77" s="91"/>
      <c r="J77" s="91">
        <v>50</v>
      </c>
      <c r="K77" s="91"/>
      <c r="L77" s="91"/>
      <c r="M77" s="91"/>
      <c r="N77" s="91"/>
      <c r="O77" s="91"/>
      <c r="P77" s="91"/>
      <c r="Q77" s="91"/>
      <c r="X77" s="184"/>
    </row>
    <row r="78" spans="1:26" x14ac:dyDescent="0.2">
      <c r="A78" s="103">
        <v>44501</v>
      </c>
      <c r="B78" s="134" t="s">
        <v>148</v>
      </c>
      <c r="C78" s="21">
        <v>3055</v>
      </c>
      <c r="D78" s="9">
        <f t="shared" si="0"/>
        <v>23746.990000000016</v>
      </c>
      <c r="E78" s="127">
        <v>283.5</v>
      </c>
      <c r="F78" s="127"/>
      <c r="G78" s="91"/>
      <c r="H78" s="91"/>
      <c r="I78" s="91"/>
      <c r="J78" s="91"/>
      <c r="K78" s="91"/>
      <c r="L78" s="91"/>
      <c r="M78" s="91"/>
      <c r="N78" s="91">
        <v>283.5</v>
      </c>
      <c r="O78" s="91"/>
      <c r="P78" s="91"/>
      <c r="Q78" s="91"/>
      <c r="X78" s="184"/>
    </row>
    <row r="79" spans="1:26" x14ac:dyDescent="0.2">
      <c r="A79" s="103">
        <v>44501</v>
      </c>
      <c r="B79" s="102" t="s">
        <v>149</v>
      </c>
      <c r="C79" s="21">
        <v>3056</v>
      </c>
      <c r="D79" s="9">
        <f t="shared" si="0"/>
        <v>23686.990000000016</v>
      </c>
      <c r="E79" s="127">
        <v>60</v>
      </c>
      <c r="F79" s="127"/>
      <c r="G79" s="91"/>
      <c r="H79" s="91"/>
      <c r="I79" s="91"/>
      <c r="J79" s="91"/>
      <c r="K79" s="91"/>
      <c r="L79" s="91"/>
      <c r="M79" s="91"/>
      <c r="N79" s="91"/>
      <c r="O79" s="91"/>
      <c r="P79" s="91">
        <v>60</v>
      </c>
      <c r="Q79" s="91"/>
      <c r="X79" s="184"/>
    </row>
    <row r="80" spans="1:26" x14ac:dyDescent="0.2">
      <c r="A80" s="103">
        <v>44501</v>
      </c>
      <c r="B80" s="134" t="s">
        <v>122</v>
      </c>
      <c r="C80" s="23">
        <v>3057</v>
      </c>
      <c r="D80" s="9">
        <f t="shared" ref="D80:D106" si="1">D79-E80+X80</f>
        <v>23479.430000000015</v>
      </c>
      <c r="E80" s="127">
        <v>207.56</v>
      </c>
      <c r="F80" s="127"/>
      <c r="G80" s="91"/>
      <c r="H80" s="91">
        <v>207.56</v>
      </c>
      <c r="I80" s="91"/>
      <c r="J80" s="91"/>
      <c r="K80" s="91"/>
      <c r="L80" s="91"/>
      <c r="M80" s="91"/>
      <c r="N80" s="91"/>
      <c r="O80" s="91"/>
      <c r="P80" s="91"/>
      <c r="Q80" s="91"/>
      <c r="X80" s="107"/>
    </row>
    <row r="81" spans="1:29" x14ac:dyDescent="0.2">
      <c r="A81" s="103">
        <v>44501</v>
      </c>
      <c r="B81" s="102" t="s">
        <v>105</v>
      </c>
      <c r="C81" s="136">
        <v>3058</v>
      </c>
      <c r="D81" s="9">
        <f t="shared" si="1"/>
        <v>23427.430000000015</v>
      </c>
      <c r="E81" s="127">
        <v>52</v>
      </c>
      <c r="F81" s="127"/>
      <c r="G81" s="91"/>
      <c r="H81" s="91"/>
      <c r="I81" s="91">
        <v>52</v>
      </c>
      <c r="J81" s="91"/>
      <c r="K81" s="91"/>
      <c r="L81" s="91"/>
      <c r="M81" s="91"/>
      <c r="N81" s="127"/>
      <c r="O81" s="91"/>
      <c r="P81" s="91"/>
      <c r="Q81" s="91"/>
      <c r="X81" s="107"/>
    </row>
    <row r="82" spans="1:29" x14ac:dyDescent="0.2">
      <c r="A82" s="103">
        <v>44531</v>
      </c>
      <c r="B82" s="102" t="s">
        <v>150</v>
      </c>
      <c r="C82" s="21">
        <v>3059</v>
      </c>
      <c r="D82" s="9">
        <f t="shared" si="1"/>
        <v>23067.430000000015</v>
      </c>
      <c r="E82" s="127">
        <v>360</v>
      </c>
      <c r="F82" s="91">
        <v>60</v>
      </c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W82" s="9">
        <v>300</v>
      </c>
      <c r="X82" s="107"/>
    </row>
    <row r="83" spans="1:29" x14ac:dyDescent="0.2">
      <c r="A83" s="103">
        <v>44531</v>
      </c>
      <c r="B83" s="134" t="s">
        <v>122</v>
      </c>
      <c r="C83" s="21">
        <v>3060</v>
      </c>
      <c r="D83" s="9">
        <f t="shared" si="1"/>
        <v>22859.870000000014</v>
      </c>
      <c r="E83" s="127">
        <v>207.56</v>
      </c>
      <c r="G83" s="91"/>
      <c r="H83" s="91">
        <v>207.56</v>
      </c>
      <c r="I83" s="91"/>
      <c r="J83" s="91"/>
      <c r="K83" s="91"/>
      <c r="L83" s="91"/>
      <c r="M83" s="91"/>
      <c r="N83" s="91"/>
      <c r="O83" s="91"/>
      <c r="P83" s="91"/>
      <c r="Q83" s="91"/>
      <c r="X83" s="107"/>
    </row>
    <row r="84" spans="1:29" x14ac:dyDescent="0.2">
      <c r="A84" s="103">
        <v>44531</v>
      </c>
      <c r="B84" s="102" t="s">
        <v>105</v>
      </c>
      <c r="C84" s="21">
        <v>3061</v>
      </c>
      <c r="D84" s="9">
        <f t="shared" si="1"/>
        <v>22807.870000000014</v>
      </c>
      <c r="E84" s="127">
        <v>52</v>
      </c>
      <c r="G84" s="91"/>
      <c r="H84" s="91"/>
      <c r="I84" s="91">
        <v>52</v>
      </c>
      <c r="J84" s="91"/>
      <c r="K84" s="91"/>
      <c r="L84" s="91"/>
      <c r="M84" s="91"/>
      <c r="N84" s="91"/>
      <c r="O84" s="91"/>
      <c r="P84" s="91"/>
      <c r="Q84" s="91"/>
      <c r="X84" s="107"/>
    </row>
    <row r="85" spans="1:29" x14ac:dyDescent="0.2">
      <c r="A85" s="103">
        <v>44531</v>
      </c>
      <c r="B85" s="102" t="s">
        <v>63</v>
      </c>
      <c r="C85" s="23" t="s">
        <v>45</v>
      </c>
      <c r="D85" s="9">
        <f t="shared" si="1"/>
        <v>22789.870000000014</v>
      </c>
      <c r="E85" s="127">
        <v>18</v>
      </c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>
        <v>18</v>
      </c>
      <c r="X85" s="107"/>
      <c r="AC85" s="135"/>
    </row>
    <row r="86" spans="1:29" x14ac:dyDescent="0.2">
      <c r="A86" s="103">
        <v>44562</v>
      </c>
      <c r="B86" s="102" t="s">
        <v>151</v>
      </c>
      <c r="C86" s="21">
        <v>3062</v>
      </c>
      <c r="D86" s="9">
        <f t="shared" si="1"/>
        <v>22785.590000000015</v>
      </c>
      <c r="E86" s="127">
        <v>4.28</v>
      </c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">
        <v>4.28</v>
      </c>
      <c r="X86" s="107"/>
      <c r="AC86" s="135"/>
    </row>
    <row r="87" spans="1:29" x14ac:dyDescent="0.2">
      <c r="A87" s="103">
        <v>44562</v>
      </c>
      <c r="B87" s="102" t="s">
        <v>100</v>
      </c>
      <c r="C87" s="23">
        <v>3063</v>
      </c>
      <c r="D87" s="9">
        <f t="shared" si="1"/>
        <v>22759.870000000014</v>
      </c>
      <c r="E87" s="127">
        <v>25.72</v>
      </c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V87" s="127">
        <v>25.72</v>
      </c>
      <c r="X87" s="107"/>
      <c r="AC87" s="135"/>
    </row>
    <row r="88" spans="1:29" x14ac:dyDescent="0.2">
      <c r="A88" s="103">
        <v>44562</v>
      </c>
      <c r="B88" s="102" t="s">
        <v>100</v>
      </c>
      <c r="C88" s="23">
        <v>3064</v>
      </c>
      <c r="D88" s="9">
        <f t="shared" si="1"/>
        <v>22749.110000000015</v>
      </c>
      <c r="E88" s="127">
        <v>10.76</v>
      </c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V88" s="127">
        <v>10.76</v>
      </c>
      <c r="X88" s="107"/>
      <c r="AC88" s="135"/>
    </row>
    <row r="89" spans="1:29" x14ac:dyDescent="0.2">
      <c r="A89" s="103">
        <v>44562</v>
      </c>
      <c r="B89" s="134" t="s">
        <v>122</v>
      </c>
      <c r="C89" s="23">
        <v>3065</v>
      </c>
      <c r="D89" s="9">
        <f t="shared" si="1"/>
        <v>22437.570000000014</v>
      </c>
      <c r="E89" s="127">
        <v>311.54000000000002</v>
      </c>
      <c r="G89" s="91"/>
      <c r="H89" s="91">
        <v>311.54000000000002</v>
      </c>
      <c r="I89" s="91"/>
      <c r="J89" s="91"/>
      <c r="K89" s="91"/>
      <c r="L89" s="91"/>
      <c r="M89" s="91"/>
      <c r="N89" s="91"/>
      <c r="O89" s="91"/>
      <c r="P89" s="91"/>
      <c r="Q89" s="91"/>
      <c r="X89" s="107"/>
      <c r="AC89" s="135"/>
    </row>
    <row r="90" spans="1:29" x14ac:dyDescent="0.2">
      <c r="A90" s="103">
        <v>44562</v>
      </c>
      <c r="B90" s="102" t="s">
        <v>105</v>
      </c>
      <c r="C90" s="23">
        <v>3066</v>
      </c>
      <c r="D90" s="9">
        <f t="shared" si="1"/>
        <v>22359.770000000015</v>
      </c>
      <c r="E90" s="127">
        <v>77.8</v>
      </c>
      <c r="G90" s="91"/>
      <c r="H90" s="91"/>
      <c r="I90" s="91">
        <v>77.8</v>
      </c>
      <c r="J90" s="91"/>
      <c r="K90" s="91"/>
      <c r="L90" s="91"/>
      <c r="M90" s="91"/>
      <c r="N90" s="91"/>
      <c r="O90" s="91"/>
      <c r="P90" s="91"/>
      <c r="Q90" s="91"/>
      <c r="X90" s="107"/>
      <c r="AC90" s="120"/>
    </row>
    <row r="91" spans="1:29" x14ac:dyDescent="0.2">
      <c r="A91" s="103">
        <v>44562</v>
      </c>
      <c r="B91" s="102" t="s">
        <v>153</v>
      </c>
      <c r="C91" s="21">
        <v>4009</v>
      </c>
      <c r="D91" s="9">
        <f t="shared" si="1"/>
        <v>22059.960000000014</v>
      </c>
      <c r="E91" s="127">
        <v>299.81</v>
      </c>
      <c r="F91" s="226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U91" s="9">
        <v>299.81</v>
      </c>
      <c r="X91" s="107"/>
    </row>
    <row r="92" spans="1:29" x14ac:dyDescent="0.2">
      <c r="A92" s="103">
        <v>44593</v>
      </c>
      <c r="B92" s="134" t="s">
        <v>148</v>
      </c>
      <c r="C92" s="21">
        <v>3067</v>
      </c>
      <c r="D92" s="9">
        <f t="shared" si="1"/>
        <v>21818.460000000014</v>
      </c>
      <c r="E92" s="127">
        <v>241.5</v>
      </c>
      <c r="G92" s="91"/>
      <c r="H92" s="91"/>
      <c r="I92" s="91"/>
      <c r="J92" s="91"/>
      <c r="K92" s="91"/>
      <c r="L92" s="91"/>
      <c r="M92" s="91"/>
      <c r="N92" s="91">
        <v>241.5</v>
      </c>
      <c r="O92" s="91"/>
      <c r="P92" s="91"/>
      <c r="Q92" s="91"/>
      <c r="X92" s="107"/>
    </row>
    <row r="93" spans="1:29" x14ac:dyDescent="0.2">
      <c r="A93" s="103">
        <v>44593</v>
      </c>
      <c r="B93" s="102" t="s">
        <v>143</v>
      </c>
      <c r="C93" s="21">
        <v>3068</v>
      </c>
      <c r="D93" s="9">
        <f t="shared" si="1"/>
        <v>21757.120000000014</v>
      </c>
      <c r="E93" s="127">
        <v>61.34</v>
      </c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">
        <v>61.34</v>
      </c>
      <c r="X93" s="107"/>
    </row>
    <row r="94" spans="1:29" x14ac:dyDescent="0.2">
      <c r="A94" s="103">
        <v>44593</v>
      </c>
      <c r="B94" s="102" t="s">
        <v>100</v>
      </c>
      <c r="C94" s="21">
        <v>3069</v>
      </c>
      <c r="D94" s="9">
        <f t="shared" si="1"/>
        <v>21740.980000000014</v>
      </c>
      <c r="E94" s="127">
        <v>16.14</v>
      </c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V94" s="9">
        <v>16.14</v>
      </c>
      <c r="X94" s="107"/>
    </row>
    <row r="95" spans="1:29" x14ac:dyDescent="0.2">
      <c r="A95" s="103">
        <v>44593</v>
      </c>
      <c r="B95" s="102" t="s">
        <v>165</v>
      </c>
      <c r="C95" s="21">
        <v>3070</v>
      </c>
      <c r="D95" s="9">
        <f t="shared" si="1"/>
        <v>21426.880000000016</v>
      </c>
      <c r="E95" s="127">
        <v>314.10000000000002</v>
      </c>
      <c r="F95" s="91">
        <v>52.35</v>
      </c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W95" s="9">
        <v>261.75</v>
      </c>
      <c r="X95" s="107"/>
    </row>
    <row r="96" spans="1:29" x14ac:dyDescent="0.2">
      <c r="A96" s="103">
        <v>44593</v>
      </c>
      <c r="B96" s="102" t="s">
        <v>166</v>
      </c>
      <c r="C96" s="21">
        <v>3071</v>
      </c>
      <c r="D96" s="9">
        <f t="shared" si="1"/>
        <v>21371.880000000016</v>
      </c>
      <c r="E96" s="127">
        <v>55</v>
      </c>
      <c r="G96" s="91"/>
      <c r="H96" s="91"/>
      <c r="I96" s="91"/>
      <c r="J96" s="91"/>
      <c r="K96" s="91">
        <v>55</v>
      </c>
      <c r="L96" s="91"/>
      <c r="M96" s="91"/>
      <c r="N96" s="91"/>
      <c r="O96" s="91"/>
      <c r="P96" s="91"/>
      <c r="Q96" s="91"/>
      <c r="X96" s="107"/>
    </row>
    <row r="97" spans="1:33" x14ac:dyDescent="0.2">
      <c r="A97" s="103">
        <v>44593</v>
      </c>
      <c r="B97" s="134" t="s">
        <v>122</v>
      </c>
      <c r="C97" s="21">
        <v>3072</v>
      </c>
      <c r="D97" s="9">
        <f t="shared" si="1"/>
        <v>21060.340000000015</v>
      </c>
      <c r="E97" s="127">
        <v>311.54000000000002</v>
      </c>
      <c r="G97" s="91"/>
      <c r="H97" s="91">
        <v>311.54000000000002</v>
      </c>
      <c r="I97" s="91"/>
      <c r="J97" s="91"/>
      <c r="K97" s="91"/>
      <c r="L97" s="91"/>
      <c r="M97" s="91"/>
      <c r="N97" s="91"/>
      <c r="O97" s="91"/>
      <c r="P97" s="91"/>
      <c r="Q97" s="91"/>
      <c r="X97" s="107"/>
    </row>
    <row r="98" spans="1:33" x14ac:dyDescent="0.2">
      <c r="A98" s="103">
        <v>44593</v>
      </c>
      <c r="B98" s="102" t="s">
        <v>105</v>
      </c>
      <c r="C98" s="21">
        <v>3073</v>
      </c>
      <c r="D98" s="9">
        <f t="shared" si="1"/>
        <v>20982.540000000015</v>
      </c>
      <c r="E98" s="127">
        <v>77.8</v>
      </c>
      <c r="G98" s="91"/>
      <c r="H98" s="91"/>
      <c r="I98" s="91">
        <v>77.8</v>
      </c>
      <c r="J98" s="91"/>
      <c r="K98" s="91"/>
      <c r="L98" s="91"/>
      <c r="M98" s="91"/>
      <c r="N98" s="91"/>
      <c r="O98" s="91"/>
      <c r="P98" s="91"/>
      <c r="Q98" s="91"/>
      <c r="X98" s="107"/>
    </row>
    <row r="99" spans="1:33" x14ac:dyDescent="0.2">
      <c r="A99" s="103">
        <v>44621</v>
      </c>
      <c r="B99" s="102" t="s">
        <v>169</v>
      </c>
      <c r="C99" s="21">
        <v>3074</v>
      </c>
      <c r="D99" s="9">
        <f t="shared" si="1"/>
        <v>20832.540000000015</v>
      </c>
      <c r="E99" s="127">
        <v>150</v>
      </c>
      <c r="G99" s="91"/>
      <c r="H99" s="91"/>
      <c r="I99" s="91"/>
      <c r="J99" s="91"/>
      <c r="K99" s="91">
        <v>150</v>
      </c>
      <c r="L99" s="91"/>
      <c r="M99" s="91"/>
      <c r="N99" s="91"/>
      <c r="O99" s="91"/>
      <c r="P99" s="91"/>
      <c r="Q99" s="91"/>
      <c r="X99" s="107"/>
    </row>
    <row r="100" spans="1:33" x14ac:dyDescent="0.2">
      <c r="A100" s="103">
        <v>44621</v>
      </c>
      <c r="B100" s="134" t="s">
        <v>122</v>
      </c>
      <c r="C100" s="21">
        <v>3075</v>
      </c>
      <c r="D100" s="9">
        <f t="shared" si="1"/>
        <v>20467.100000000017</v>
      </c>
      <c r="E100" s="127">
        <v>365.44</v>
      </c>
      <c r="G100" s="91"/>
      <c r="H100" s="91">
        <v>365.44</v>
      </c>
      <c r="I100" s="91"/>
      <c r="J100" s="91"/>
      <c r="K100" s="91"/>
      <c r="L100" s="91"/>
      <c r="M100" s="91"/>
      <c r="N100" s="91"/>
      <c r="O100" s="91"/>
      <c r="P100" s="91"/>
      <c r="Q100" s="91"/>
      <c r="X100" s="107"/>
    </row>
    <row r="101" spans="1:33" x14ac:dyDescent="0.2">
      <c r="A101" s="103">
        <v>44621</v>
      </c>
      <c r="B101" s="102" t="s">
        <v>105</v>
      </c>
      <c r="C101" s="21">
        <v>3076</v>
      </c>
      <c r="D101" s="9">
        <f t="shared" si="1"/>
        <v>20375.700000000015</v>
      </c>
      <c r="E101" s="127">
        <v>91.4</v>
      </c>
      <c r="G101" s="91"/>
      <c r="H101" s="91"/>
      <c r="I101" s="91">
        <v>91.4</v>
      </c>
      <c r="J101" s="91"/>
      <c r="K101" s="91"/>
      <c r="L101" s="91"/>
      <c r="M101" s="91"/>
      <c r="N101" s="91"/>
      <c r="O101" s="91"/>
      <c r="P101" s="91"/>
      <c r="Q101" s="91"/>
      <c r="X101" s="107"/>
    </row>
    <row r="102" spans="1:33" x14ac:dyDescent="0.2">
      <c r="A102" s="103">
        <v>44621</v>
      </c>
      <c r="B102" s="102" t="s">
        <v>174</v>
      </c>
      <c r="C102" s="21">
        <v>3077</v>
      </c>
      <c r="D102" s="9">
        <f t="shared" si="1"/>
        <v>20375.700000000015</v>
      </c>
      <c r="E102" s="127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X102" s="107"/>
    </row>
    <row r="103" spans="1:33" x14ac:dyDescent="0.2">
      <c r="A103" s="103">
        <v>44621</v>
      </c>
      <c r="B103" s="102" t="s">
        <v>175</v>
      </c>
      <c r="C103" s="21">
        <v>3078</v>
      </c>
      <c r="D103" s="9">
        <f t="shared" si="1"/>
        <v>20339.700000000015</v>
      </c>
      <c r="E103" s="127">
        <v>36</v>
      </c>
      <c r="G103" s="91"/>
      <c r="H103" s="91"/>
      <c r="I103" s="91"/>
      <c r="J103" s="91"/>
      <c r="K103" s="91">
        <v>36</v>
      </c>
      <c r="L103" s="91"/>
      <c r="M103" s="91"/>
      <c r="N103" s="91"/>
      <c r="O103" s="91"/>
      <c r="P103" s="91"/>
      <c r="Q103" s="91"/>
      <c r="X103" s="107"/>
    </row>
    <row r="104" spans="1:33" x14ac:dyDescent="0.2">
      <c r="A104" s="103">
        <v>44621</v>
      </c>
      <c r="B104" s="102" t="s">
        <v>176</v>
      </c>
      <c r="C104" s="21">
        <v>3079</v>
      </c>
      <c r="D104" s="9">
        <f t="shared" si="1"/>
        <v>20294.700000000015</v>
      </c>
      <c r="E104" s="127">
        <v>45</v>
      </c>
      <c r="G104" s="91"/>
      <c r="H104" s="91"/>
      <c r="I104" s="91"/>
      <c r="J104" s="91"/>
      <c r="K104" s="91">
        <v>45</v>
      </c>
      <c r="L104" s="91"/>
      <c r="M104" s="91"/>
      <c r="N104" s="91"/>
      <c r="O104" s="91"/>
      <c r="P104" s="91"/>
      <c r="Q104" s="91"/>
      <c r="X104" s="107"/>
    </row>
    <row r="105" spans="1:33" x14ac:dyDescent="0.2">
      <c r="A105" s="103">
        <v>44621</v>
      </c>
      <c r="B105" s="102" t="s">
        <v>174</v>
      </c>
      <c r="C105" s="21">
        <v>3080</v>
      </c>
      <c r="D105" s="9">
        <f t="shared" si="1"/>
        <v>20278.560000000016</v>
      </c>
      <c r="E105" s="127">
        <v>16.14</v>
      </c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V105" s="9">
        <v>16.14</v>
      </c>
      <c r="X105" s="107"/>
    </row>
    <row r="106" spans="1:33" x14ac:dyDescent="0.2">
      <c r="A106" s="103">
        <v>44621</v>
      </c>
      <c r="B106" s="102" t="s">
        <v>63</v>
      </c>
      <c r="D106" s="9">
        <f t="shared" si="1"/>
        <v>20260.560000000016</v>
      </c>
      <c r="E106" s="127">
        <v>18</v>
      </c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>
        <v>18</v>
      </c>
      <c r="X106" s="107"/>
    </row>
    <row r="107" spans="1:33" x14ac:dyDescent="0.2">
      <c r="A107" s="8"/>
      <c r="B107" s="102" t="s">
        <v>45</v>
      </c>
      <c r="E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X107" s="107"/>
    </row>
    <row r="108" spans="1:33" x14ac:dyDescent="0.2">
      <c r="A108" s="8" t="e">
        <f>'Playground 2nd'!A22</f>
        <v>#REF!</v>
      </c>
      <c r="B108" s="37" t="e">
        <f>'Playground 2nd'!B22</f>
        <v>#REF!</v>
      </c>
      <c r="D108" s="99">
        <f>D6-E110+X110</f>
        <v>20260.560000000005</v>
      </c>
    </row>
    <row r="109" spans="1:33" x14ac:dyDescent="0.2">
      <c r="B109" s="34"/>
      <c r="D109" s="14"/>
      <c r="E109" s="95" t="s">
        <v>50</v>
      </c>
      <c r="F109" s="96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8" t="s">
        <v>51</v>
      </c>
      <c r="Y109" s="28">
        <f t="shared" ref="Y109:AG109" si="2">SUM(Y6:Y108)</f>
        <v>0</v>
      </c>
      <c r="Z109" s="28">
        <f t="shared" si="2"/>
        <v>12000</v>
      </c>
      <c r="AA109" s="28">
        <f t="shared" si="2"/>
        <v>0</v>
      </c>
      <c r="AB109" s="28">
        <f t="shared" si="2"/>
        <v>1941.35</v>
      </c>
      <c r="AC109" s="28">
        <f t="shared" si="2"/>
        <v>30</v>
      </c>
      <c r="AD109" s="28">
        <f t="shared" si="2"/>
        <v>0</v>
      </c>
      <c r="AE109" s="28">
        <f t="shared" si="2"/>
        <v>0</v>
      </c>
      <c r="AF109" s="28">
        <f t="shared" si="2"/>
        <v>867.56</v>
      </c>
      <c r="AG109" s="28">
        <f t="shared" si="2"/>
        <v>2591</v>
      </c>
    </row>
    <row r="110" spans="1:33" x14ac:dyDescent="0.2">
      <c r="C110" s="4" t="s">
        <v>45</v>
      </c>
      <c r="D110" s="14"/>
      <c r="E110" s="28">
        <f>SUM(E6:E108)</f>
        <v>17763.479999999996</v>
      </c>
      <c r="F110" s="118">
        <f t="shared" ref="F110:N110" si="3">SUM(F6:F109)</f>
        <v>1264.7899999999997</v>
      </c>
      <c r="G110" s="118">
        <f t="shared" si="3"/>
        <v>3090</v>
      </c>
      <c r="H110" s="118">
        <f t="shared" si="3"/>
        <v>3610.3799999999997</v>
      </c>
      <c r="I110" s="118">
        <f t="shared" si="3"/>
        <v>902.39999999999986</v>
      </c>
      <c r="J110" s="118">
        <f t="shared" si="3"/>
        <v>50</v>
      </c>
      <c r="K110" s="118">
        <f t="shared" si="3"/>
        <v>286</v>
      </c>
      <c r="L110" s="118">
        <f t="shared" si="3"/>
        <v>220.2</v>
      </c>
      <c r="M110" s="118">
        <f t="shared" si="3"/>
        <v>641.52</v>
      </c>
      <c r="N110" s="118">
        <f t="shared" si="3"/>
        <v>1905</v>
      </c>
      <c r="O110" s="118">
        <f t="shared" ref="O110:V110" si="4">SUM(O6:O109)</f>
        <v>505.17</v>
      </c>
      <c r="P110" s="118">
        <f t="shared" si="4"/>
        <v>120</v>
      </c>
      <c r="Q110" s="118">
        <f t="shared" si="4"/>
        <v>72</v>
      </c>
      <c r="R110" s="130">
        <f t="shared" si="4"/>
        <v>134.9</v>
      </c>
      <c r="S110" s="118">
        <f t="shared" si="4"/>
        <v>439.92</v>
      </c>
      <c r="T110" s="118">
        <f t="shared" si="4"/>
        <v>100</v>
      </c>
      <c r="U110" s="130">
        <f t="shared" si="4"/>
        <v>1664.57</v>
      </c>
      <c r="V110" s="130">
        <f t="shared" si="4"/>
        <v>217.43999999999994</v>
      </c>
      <c r="W110" s="130">
        <f>SUM(W6:W109)</f>
        <v>2539.19</v>
      </c>
      <c r="X110" s="29">
        <f>SUM(X6:X109)</f>
        <v>17429.91</v>
      </c>
    </row>
    <row r="111" spans="1:33" x14ac:dyDescent="0.2">
      <c r="D111" s="1" t="s">
        <v>45</v>
      </c>
      <c r="H111" s="1" t="s">
        <v>45</v>
      </c>
    </row>
    <row r="112" spans="1:33" ht="13.5" thickBot="1" x14ac:dyDescent="0.25">
      <c r="G112" s="1" t="s">
        <v>45</v>
      </c>
    </row>
    <row r="113" spans="1:7" x14ac:dyDescent="0.2">
      <c r="A113" s="41" t="str">
        <f>'Playground 2nd'!A27</f>
        <v>Reconciled 31/03/2022</v>
      </c>
      <c r="B113" s="42"/>
      <c r="C113" s="43"/>
      <c r="D113" s="44"/>
      <c r="E113" s="45"/>
    </row>
    <row r="114" spans="1:7" x14ac:dyDescent="0.2">
      <c r="A114" s="102" t="s">
        <v>171</v>
      </c>
      <c r="B114" s="102"/>
      <c r="E114" s="108">
        <v>20260.560000000001</v>
      </c>
    </row>
    <row r="115" spans="1:7" x14ac:dyDescent="0.2">
      <c r="A115" s="106" t="s">
        <v>167</v>
      </c>
      <c r="E115" s="108">
        <f>D108</f>
        <v>20260.560000000005</v>
      </c>
    </row>
    <row r="116" spans="1:7" x14ac:dyDescent="0.2">
      <c r="A116" s="48" t="s">
        <v>29</v>
      </c>
      <c r="B116" s="49"/>
      <c r="C116" s="51"/>
      <c r="D116" s="51"/>
      <c r="E116" s="52">
        <f>E114-E115</f>
        <v>0</v>
      </c>
    </row>
    <row r="117" spans="1:7" x14ac:dyDescent="0.2">
      <c r="A117" s="46" t="s">
        <v>17</v>
      </c>
      <c r="E117" s="83">
        <v>0</v>
      </c>
    </row>
    <row r="118" spans="1:7" x14ac:dyDescent="0.2">
      <c r="A118" s="55"/>
      <c r="E118" s="54"/>
    </row>
    <row r="119" spans="1:7" x14ac:dyDescent="0.2">
      <c r="A119" s="55"/>
      <c r="E119" s="54"/>
    </row>
    <row r="120" spans="1:7" ht="13.5" thickBot="1" x14ac:dyDescent="0.25">
      <c r="A120" s="56"/>
      <c r="B120" s="57" t="s">
        <v>16</v>
      </c>
      <c r="C120" s="58"/>
      <c r="D120" s="59"/>
      <c r="E120" s="60"/>
    </row>
    <row r="121" spans="1:7" x14ac:dyDescent="0.2">
      <c r="A121" s="183">
        <v>44166</v>
      </c>
      <c r="B121" s="134" t="s">
        <v>66</v>
      </c>
      <c r="C121" s="112">
        <v>101092</v>
      </c>
      <c r="D121" s="137" t="s">
        <v>99</v>
      </c>
      <c r="E121" s="127"/>
    </row>
    <row r="122" spans="1:7" x14ac:dyDescent="0.2">
      <c r="A122" s="133"/>
      <c r="B122" s="87"/>
      <c r="C122" s="103"/>
    </row>
    <row r="123" spans="1:7" x14ac:dyDescent="0.2">
      <c r="A123" s="133"/>
      <c r="B123" s="87"/>
      <c r="C123" s="10"/>
    </row>
    <row r="124" spans="1:7" x14ac:dyDescent="0.2">
      <c r="A124" s="129"/>
      <c r="B124" s="87"/>
    </row>
    <row r="126" spans="1:7" x14ac:dyDescent="0.2">
      <c r="E126" s="87"/>
      <c r="F126" s="87"/>
      <c r="G126" s="87"/>
    </row>
    <row r="127" spans="1:7" x14ac:dyDescent="0.2">
      <c r="C127" s="92"/>
      <c r="E127" s="87"/>
      <c r="F127" s="87"/>
      <c r="G127" s="87"/>
    </row>
    <row r="128" spans="1:7" x14ac:dyDescent="0.2">
      <c r="C128" s="92"/>
      <c r="E128" s="87"/>
      <c r="F128" s="87"/>
      <c r="G128" s="87"/>
    </row>
    <row r="129" spans="3:7" x14ac:dyDescent="0.2">
      <c r="C129" s="92"/>
      <c r="E129" s="87"/>
      <c r="F129" s="87"/>
      <c r="G129" s="87"/>
    </row>
    <row r="130" spans="3:7" x14ac:dyDescent="0.2">
      <c r="C130" s="93"/>
      <c r="E130" s="87"/>
      <c r="F130" s="87"/>
      <c r="G130" s="87"/>
    </row>
    <row r="131" spans="3:7" x14ac:dyDescent="0.2">
      <c r="C131" s="92"/>
      <c r="E131" s="87"/>
      <c r="F131" s="87"/>
      <c r="G131" s="87"/>
    </row>
    <row r="132" spans="3:7" x14ac:dyDescent="0.2">
      <c r="C132" s="93"/>
      <c r="E132" s="87"/>
      <c r="F132" s="87"/>
      <c r="G132" s="87"/>
    </row>
    <row r="133" spans="3:7" x14ac:dyDescent="0.2">
      <c r="C133" s="92"/>
      <c r="E133" s="87"/>
      <c r="F133" s="87"/>
      <c r="G133" s="87"/>
    </row>
    <row r="134" spans="3:7" x14ac:dyDescent="0.2">
      <c r="C134" s="93"/>
    </row>
    <row r="135" spans="3:7" x14ac:dyDescent="0.2">
      <c r="C135" s="93"/>
    </row>
    <row r="136" spans="3:7" x14ac:dyDescent="0.2">
      <c r="C136" s="93"/>
    </row>
    <row r="137" spans="3:7" x14ac:dyDescent="0.2">
      <c r="C137" s="93"/>
    </row>
    <row r="138" spans="3:7" x14ac:dyDescent="0.2">
      <c r="C138" s="93"/>
    </row>
    <row r="139" spans="3:7" x14ac:dyDescent="0.2">
      <c r="C139" s="92"/>
    </row>
    <row r="140" spans="3:7" x14ac:dyDescent="0.2">
      <c r="C140" s="93"/>
    </row>
    <row r="141" spans="3:7" x14ac:dyDescent="0.2">
      <c r="C141" s="93"/>
    </row>
    <row r="142" spans="3:7" x14ac:dyDescent="0.2">
      <c r="C142" s="92"/>
    </row>
    <row r="143" spans="3:7" x14ac:dyDescent="0.2">
      <c r="C143" s="92"/>
    </row>
    <row r="144" spans="3:7" x14ac:dyDescent="0.2">
      <c r="C144" s="92"/>
    </row>
    <row r="145" spans="3:3" x14ac:dyDescent="0.2">
      <c r="C145" s="92"/>
    </row>
    <row r="146" spans="3:3" x14ac:dyDescent="0.2">
      <c r="C146" s="92"/>
    </row>
    <row r="147" spans="3:3" x14ac:dyDescent="0.2">
      <c r="C147" s="92"/>
    </row>
    <row r="148" spans="3:3" x14ac:dyDescent="0.2">
      <c r="C148" s="92"/>
    </row>
    <row r="149" spans="3:3" x14ac:dyDescent="0.2">
      <c r="C149" s="92"/>
    </row>
    <row r="150" spans="3:3" x14ac:dyDescent="0.2">
      <c r="C150" s="92"/>
    </row>
    <row r="151" spans="3:3" x14ac:dyDescent="0.2">
      <c r="C151" s="92"/>
    </row>
    <row r="152" spans="3:3" x14ac:dyDescent="0.2">
      <c r="C152" s="94"/>
    </row>
    <row r="153" spans="3:3" x14ac:dyDescent="0.2">
      <c r="C153" s="93"/>
    </row>
    <row r="154" spans="3:3" x14ac:dyDescent="0.2">
      <c r="C154" s="93"/>
    </row>
    <row r="155" spans="3:3" x14ac:dyDescent="0.2">
      <c r="C155" s="93"/>
    </row>
    <row r="156" spans="3:3" x14ac:dyDescent="0.2">
      <c r="C156" s="94"/>
    </row>
    <row r="157" spans="3:3" x14ac:dyDescent="0.2">
      <c r="C157" s="93"/>
    </row>
    <row r="158" spans="3:3" x14ac:dyDescent="0.2">
      <c r="C158" s="93"/>
    </row>
    <row r="159" spans="3:3" x14ac:dyDescent="0.2">
      <c r="C159" s="93"/>
    </row>
    <row r="160" spans="3:3" x14ac:dyDescent="0.2">
      <c r="C160" s="93"/>
    </row>
    <row r="161" spans="3:3" x14ac:dyDescent="0.2">
      <c r="C161" s="93"/>
    </row>
    <row r="162" spans="3:3" x14ac:dyDescent="0.2">
      <c r="C162" s="93"/>
    </row>
    <row r="163" spans="3:3" x14ac:dyDescent="0.2">
      <c r="C163" s="94"/>
    </row>
    <row r="164" spans="3:3" x14ac:dyDescent="0.2">
      <c r="C164" s="94"/>
    </row>
    <row r="165" spans="3:3" x14ac:dyDescent="0.2">
      <c r="C165" s="93"/>
    </row>
    <row r="166" spans="3:3" x14ac:dyDescent="0.2">
      <c r="C166" s="94"/>
    </row>
    <row r="167" spans="3:3" x14ac:dyDescent="0.2">
      <c r="C167" s="93"/>
    </row>
    <row r="168" spans="3:3" x14ac:dyDescent="0.2">
      <c r="C168" s="93"/>
    </row>
    <row r="169" spans="3:3" x14ac:dyDescent="0.2">
      <c r="C169" s="93"/>
    </row>
    <row r="170" spans="3:3" x14ac:dyDescent="0.2">
      <c r="C170" s="93"/>
    </row>
    <row r="171" spans="3:3" x14ac:dyDescent="0.2">
      <c r="C171" s="93"/>
    </row>
    <row r="172" spans="3:3" x14ac:dyDescent="0.2">
      <c r="C172" s="93"/>
    </row>
    <row r="173" spans="3:3" x14ac:dyDescent="0.2">
      <c r="C173" s="113"/>
    </row>
    <row r="174" spans="3:3" x14ac:dyDescent="0.2">
      <c r="C174" s="93"/>
    </row>
    <row r="175" spans="3:3" x14ac:dyDescent="0.2">
      <c r="C175" s="93"/>
    </row>
    <row r="176" spans="3:3" x14ac:dyDescent="0.2">
      <c r="C176" s="94"/>
    </row>
    <row r="177" spans="3:4" x14ac:dyDescent="0.2">
      <c r="C177" s="94"/>
    </row>
    <row r="178" spans="3:4" x14ac:dyDescent="0.2">
      <c r="C178" s="94"/>
    </row>
    <row r="179" spans="3:4" x14ac:dyDescent="0.2">
      <c r="C179" s="112"/>
    </row>
    <row r="180" spans="3:4" x14ac:dyDescent="0.2">
      <c r="C180" s="112"/>
    </row>
    <row r="181" spans="3:4" x14ac:dyDescent="0.2">
      <c r="C181" s="111"/>
      <c r="D181" s="9">
        <v>1040</v>
      </c>
    </row>
    <row r="182" spans="3:4" x14ac:dyDescent="0.2">
      <c r="C182" s="111"/>
    </row>
    <row r="183" spans="3:4" x14ac:dyDescent="0.2">
      <c r="C183" s="112"/>
      <c r="D183" s="9">
        <v>1043</v>
      </c>
    </row>
    <row r="184" spans="3:4" x14ac:dyDescent="0.2">
      <c r="C184" s="112"/>
      <c r="D184" s="9">
        <v>1044</v>
      </c>
    </row>
    <row r="185" spans="3:4" x14ac:dyDescent="0.2">
      <c r="C185" s="112"/>
    </row>
    <row r="186" spans="3:4" x14ac:dyDescent="0.2">
      <c r="C186" s="92"/>
    </row>
    <row r="187" spans="3:4" x14ac:dyDescent="0.2">
      <c r="C187" s="92"/>
    </row>
    <row r="188" spans="3:4" x14ac:dyDescent="0.2">
      <c r="C188" s="93"/>
    </row>
    <row r="189" spans="3:4" x14ac:dyDescent="0.2">
      <c r="C189" s="93"/>
    </row>
    <row r="190" spans="3:4" x14ac:dyDescent="0.2">
      <c r="C190" s="92"/>
    </row>
    <row r="191" spans="3:4" x14ac:dyDescent="0.2">
      <c r="C191" s="92"/>
    </row>
    <row r="192" spans="3:4" x14ac:dyDescent="0.2">
      <c r="C192" s="93"/>
    </row>
    <row r="193" spans="3:3" x14ac:dyDescent="0.2">
      <c r="C193" s="93"/>
    </row>
    <row r="194" spans="3:3" x14ac:dyDescent="0.2">
      <c r="C194" s="93"/>
    </row>
  </sheetData>
  <sortState xmlns:xlrd2="http://schemas.microsoft.com/office/spreadsheetml/2017/richdata2" ref="C92:C159">
    <sortCondition ref="C91"/>
  </sortState>
  <dataConsolidate/>
  <mergeCells count="3">
    <mergeCell ref="D3:V3"/>
    <mergeCell ref="W3:AF3"/>
    <mergeCell ref="A1:AF1"/>
  </mergeCells>
  <phoneticPr fontId="0" type="noConversion"/>
  <printOptions gridLines="1"/>
  <pageMargins left="0.25" right="0.25" top="0.75" bottom="0.75" header="0.3" footer="0.3"/>
  <pageSetup scale="57" orientation="portrait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zoomScaleNormal="100" workbookViewId="0">
      <selection activeCell="A23" sqref="A23"/>
    </sheetView>
  </sheetViews>
  <sheetFormatPr defaultColWidth="11.42578125" defaultRowHeight="12.75" x14ac:dyDescent="0.2"/>
  <cols>
    <col min="1" max="1" width="11.140625" style="26" bestFit="1" customWidth="1"/>
    <col min="2" max="2" width="56.140625" style="25" customWidth="1"/>
    <col min="3" max="3" width="8" style="21" customWidth="1"/>
    <col min="4" max="4" width="10.42578125" style="9" customWidth="1"/>
    <col min="5" max="7" width="11.140625" style="9" customWidth="1"/>
    <col min="8" max="8" width="8.140625" style="9" customWidth="1"/>
    <col min="9" max="9" width="9.140625" style="9" customWidth="1"/>
    <col min="10" max="10" width="16.85546875" style="9" customWidth="1"/>
    <col min="11" max="11" width="9.85546875" style="9" customWidth="1"/>
    <col min="12" max="12" width="11" style="9" customWidth="1"/>
    <col min="13" max="16384" width="11.42578125" style="9"/>
  </cols>
  <sheetData>
    <row r="1" spans="1:12" ht="18" x14ac:dyDescent="0.25">
      <c r="A1" s="285" t="s">
        <v>32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x14ac:dyDescent="0.2">
      <c r="A2" s="2"/>
    </row>
    <row r="3" spans="1:12" ht="16.5" thickBot="1" x14ac:dyDescent="0.3">
      <c r="C3" s="281" t="s">
        <v>0</v>
      </c>
      <c r="D3" s="281"/>
      <c r="E3" s="281"/>
      <c r="F3" s="281"/>
      <c r="G3" s="281"/>
      <c r="H3" s="281"/>
      <c r="I3" s="281"/>
      <c r="J3" s="283" t="s">
        <v>1</v>
      </c>
      <c r="K3" s="284"/>
      <c r="L3" s="284"/>
    </row>
    <row r="4" spans="1:12" x14ac:dyDescent="0.2">
      <c r="A4" s="67" t="s">
        <v>2</v>
      </c>
      <c r="B4" s="5"/>
      <c r="C4" s="15" t="s">
        <v>27</v>
      </c>
      <c r="D4" s="64" t="s">
        <v>3</v>
      </c>
      <c r="E4" s="64" t="s">
        <v>43</v>
      </c>
      <c r="F4" s="64" t="s">
        <v>60</v>
      </c>
      <c r="G4" s="64" t="s">
        <v>61</v>
      </c>
      <c r="H4" s="64" t="s">
        <v>9</v>
      </c>
      <c r="I4" s="64" t="s">
        <v>14</v>
      </c>
      <c r="J4" s="68" t="s">
        <v>44</v>
      </c>
      <c r="K4" s="64" t="s">
        <v>11</v>
      </c>
      <c r="L4" s="64" t="s">
        <v>33</v>
      </c>
    </row>
    <row r="5" spans="1:12" x14ac:dyDescent="0.2">
      <c r="A5" s="7" t="s">
        <v>70</v>
      </c>
      <c r="C5" s="77"/>
      <c r="D5" s="14"/>
      <c r="J5" s="79"/>
    </row>
    <row r="6" spans="1:12" x14ac:dyDescent="0.2">
      <c r="A6" s="10">
        <v>44287</v>
      </c>
      <c r="B6" s="62" t="s">
        <v>71</v>
      </c>
      <c r="C6" s="77"/>
      <c r="D6" s="117">
        <v>6332.4</v>
      </c>
      <c r="E6" s="125"/>
      <c r="J6" s="80"/>
    </row>
    <row r="7" spans="1:12" x14ac:dyDescent="0.2">
      <c r="A7" s="10">
        <v>44348</v>
      </c>
      <c r="B7" s="114" t="s">
        <v>107</v>
      </c>
      <c r="C7" s="115">
        <v>100053</v>
      </c>
      <c r="D7" s="9">
        <f>D6-E7+J7</f>
        <v>5407.4</v>
      </c>
      <c r="E7" s="9">
        <v>925</v>
      </c>
      <c r="I7" s="9">
        <v>925</v>
      </c>
      <c r="J7" s="132"/>
    </row>
    <row r="8" spans="1:12" x14ac:dyDescent="0.2">
      <c r="A8" s="10"/>
      <c r="B8" s="114"/>
      <c r="C8" s="112"/>
      <c r="D8" s="9">
        <f>D7-E8+J8</f>
        <v>5407.4</v>
      </c>
      <c r="J8" s="132"/>
    </row>
    <row r="9" spans="1:12" x14ac:dyDescent="0.2">
      <c r="A9" s="10"/>
      <c r="B9" s="114"/>
      <c r="J9" s="116"/>
    </row>
    <row r="10" spans="1:12" x14ac:dyDescent="0.2">
      <c r="A10" s="10"/>
      <c r="B10" s="114"/>
      <c r="J10" s="80"/>
    </row>
    <row r="11" spans="1:12" x14ac:dyDescent="0.2">
      <c r="A11" s="8"/>
      <c r="B11" s="102"/>
      <c r="C11" s="82"/>
      <c r="J11" s="35"/>
    </row>
    <row r="12" spans="1:12" x14ac:dyDescent="0.2">
      <c r="A12" s="84"/>
      <c r="B12" s="102"/>
      <c r="C12" s="82"/>
      <c r="J12" s="35"/>
    </row>
    <row r="13" spans="1:12" x14ac:dyDescent="0.2">
      <c r="A13" s="84"/>
      <c r="B13" s="102"/>
      <c r="C13" s="82"/>
      <c r="J13" s="35"/>
    </row>
    <row r="14" spans="1:12" x14ac:dyDescent="0.2">
      <c r="A14" s="84"/>
      <c r="B14" s="102"/>
      <c r="C14" s="82"/>
      <c r="J14" s="35"/>
    </row>
    <row r="15" spans="1:12" x14ac:dyDescent="0.2">
      <c r="A15" s="84"/>
      <c r="B15" s="3"/>
      <c r="J15" s="35"/>
    </row>
    <row r="16" spans="1:12" x14ac:dyDescent="0.2">
      <c r="A16" s="84"/>
      <c r="B16" s="102"/>
      <c r="J16" s="35"/>
    </row>
    <row r="17" spans="1:14" x14ac:dyDescent="0.2">
      <c r="A17" s="84"/>
      <c r="B17" s="3"/>
      <c r="J17" s="35"/>
    </row>
    <row r="18" spans="1:14" x14ac:dyDescent="0.2">
      <c r="A18" s="8">
        <v>44652</v>
      </c>
      <c r="B18" s="37" t="s">
        <v>72</v>
      </c>
      <c r="C18" s="24"/>
      <c r="D18" s="99">
        <f>D6-E20+J20</f>
        <v>5407.4</v>
      </c>
      <c r="J18" s="81"/>
    </row>
    <row r="19" spans="1:14" x14ac:dyDescent="0.2">
      <c r="A19" s="10"/>
      <c r="E19" s="96" t="s">
        <v>50</v>
      </c>
      <c r="F19" s="118">
        <f>SUM(F6:F18)</f>
        <v>0</v>
      </c>
      <c r="G19" s="118">
        <f>SUM(G6:G18)</f>
        <v>0</v>
      </c>
      <c r="H19" s="118">
        <f>SUM(H6:H18)</f>
        <v>0</v>
      </c>
      <c r="I19" s="118">
        <f>SUM(I6:I18)</f>
        <v>925</v>
      </c>
      <c r="J19" s="98" t="s">
        <v>51</v>
      </c>
      <c r="K19" s="29">
        <f>SUM(K6:K18)</f>
        <v>0</v>
      </c>
      <c r="L19" s="29">
        <f>SUM(L6:L18)</f>
        <v>0</v>
      </c>
      <c r="M19" s="26"/>
      <c r="N19"/>
    </row>
    <row r="20" spans="1:14" x14ac:dyDescent="0.2">
      <c r="E20" s="118">
        <f>SUM(E6:E18)</f>
        <v>925</v>
      </c>
      <c r="F20" s="119"/>
      <c r="G20" s="119"/>
      <c r="J20" s="29">
        <f>SUM(J6:J18)</f>
        <v>0</v>
      </c>
    </row>
    <row r="21" spans="1:14" x14ac:dyDescent="0.2">
      <c r="A21" s="27"/>
      <c r="D21" s="21"/>
    </row>
    <row r="22" spans="1:14" ht="13.5" thickBot="1" x14ac:dyDescent="0.25"/>
    <row r="23" spans="1:14" x14ac:dyDescent="0.2">
      <c r="A23" s="41" t="s">
        <v>180</v>
      </c>
      <c r="B23" s="42"/>
      <c r="C23" s="43"/>
      <c r="D23" s="44"/>
      <c r="E23" s="45"/>
      <c r="F23" s="120"/>
      <c r="G23" s="120"/>
    </row>
    <row r="24" spans="1:14" x14ac:dyDescent="0.2">
      <c r="A24" s="106" t="s">
        <v>172</v>
      </c>
      <c r="E24" s="109">
        <v>5407.4</v>
      </c>
      <c r="F24" s="121"/>
      <c r="G24" s="121"/>
    </row>
    <row r="25" spans="1:14" x14ac:dyDescent="0.2">
      <c r="A25" s="106" t="s">
        <v>186</v>
      </c>
      <c r="E25" s="47">
        <f>D18</f>
        <v>5407.4</v>
      </c>
      <c r="F25" s="120"/>
      <c r="G25" s="120"/>
    </row>
    <row r="26" spans="1:14" x14ac:dyDescent="0.2">
      <c r="A26" s="48" t="s">
        <v>29</v>
      </c>
      <c r="B26" s="49"/>
      <c r="C26" s="50"/>
      <c r="D26" s="51"/>
      <c r="E26" s="52">
        <f>E24-E25</f>
        <v>0</v>
      </c>
      <c r="F26" s="122"/>
      <c r="G26" s="122"/>
      <c r="J26" s="87"/>
    </row>
    <row r="27" spans="1:14" x14ac:dyDescent="0.2">
      <c r="A27" s="46" t="s">
        <v>18</v>
      </c>
      <c r="E27" s="47"/>
      <c r="F27" s="120"/>
      <c r="G27" s="120"/>
    </row>
    <row r="28" spans="1:14" x14ac:dyDescent="0.2">
      <c r="A28" s="53"/>
      <c r="E28" s="54"/>
      <c r="F28" s="123"/>
      <c r="G28" s="123"/>
    </row>
    <row r="29" spans="1:14" x14ac:dyDescent="0.2">
      <c r="A29" s="55"/>
      <c r="E29" s="54"/>
      <c r="F29" s="123"/>
      <c r="G29" s="123"/>
    </row>
    <row r="30" spans="1:14" ht="13.5" thickBot="1" x14ac:dyDescent="0.25">
      <c r="A30" s="56"/>
      <c r="B30" s="57" t="s">
        <v>16</v>
      </c>
      <c r="C30" s="58"/>
      <c r="D30" s="59"/>
      <c r="E30" s="60"/>
      <c r="F30" s="120"/>
      <c r="G30" s="120"/>
    </row>
    <row r="31" spans="1:14" x14ac:dyDescent="0.2">
      <c r="B31" s="14"/>
    </row>
    <row r="32" spans="1:14" x14ac:dyDescent="0.2">
      <c r="A32" s="223">
        <v>44256</v>
      </c>
      <c r="B32" s="222" t="s">
        <v>65</v>
      </c>
      <c r="C32" s="112">
        <v>52</v>
      </c>
      <c r="D32" s="87" t="s">
        <v>45</v>
      </c>
      <c r="E32" s="9">
        <v>32.58</v>
      </c>
      <c r="F32" s="87" t="s">
        <v>99</v>
      </c>
    </row>
    <row r="33" spans="1:3" x14ac:dyDescent="0.2">
      <c r="A33" s="8"/>
      <c r="B33" s="3"/>
      <c r="C33" s="85"/>
    </row>
  </sheetData>
  <mergeCells count="3">
    <mergeCell ref="A1:L1"/>
    <mergeCell ref="J3:L3"/>
    <mergeCell ref="C3:I3"/>
  </mergeCells>
  <phoneticPr fontId="0" type="noConversion"/>
  <pageMargins left="0.27559055118110237" right="0.19685039370078741" top="0.86614173228346458" bottom="0.98425196850393704" header="0.51181102362204722" footer="0.51181102362204722"/>
  <pageSetup scale="96" orientation="landscape" horizontalDpi="4294967293" vertic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1C79-5E04-42EC-8FF5-14AAD79A7B8F}">
  <dimension ref="A1:T68"/>
  <sheetViews>
    <sheetView workbookViewId="0">
      <selection activeCell="A5" sqref="A5"/>
    </sheetView>
  </sheetViews>
  <sheetFormatPr defaultColWidth="11.42578125" defaultRowHeight="12.75" x14ac:dyDescent="0.2"/>
  <cols>
    <col min="1" max="1" width="14.140625" style="26" customWidth="1"/>
    <col min="2" max="2" width="28.85546875" style="25" customWidth="1"/>
    <col min="3" max="3" width="7.85546875" style="21" customWidth="1"/>
    <col min="4" max="4" width="11" style="9" customWidth="1"/>
    <col min="5" max="5" width="10.85546875" style="9" bestFit="1" customWidth="1"/>
    <col min="6" max="6" width="8.85546875" style="9" customWidth="1"/>
    <col min="7" max="7" width="7.140625" style="9" customWidth="1"/>
    <col min="8" max="8" width="7.85546875" style="9" bestFit="1" customWidth="1"/>
    <col min="9" max="9" width="10.140625" style="9" customWidth="1"/>
    <col min="10" max="16384" width="11.42578125" style="9"/>
  </cols>
  <sheetData>
    <row r="1" spans="1:20" ht="18" x14ac:dyDescent="0.25">
      <c r="A1" s="285" t="s">
        <v>28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20" x14ac:dyDescent="0.2">
      <c r="A2" s="2"/>
    </row>
    <row r="3" spans="1:20" ht="16.5" thickBot="1" x14ac:dyDescent="0.3">
      <c r="C3" s="281" t="s">
        <v>0</v>
      </c>
      <c r="D3" s="281"/>
      <c r="E3" s="281"/>
      <c r="F3" s="281"/>
      <c r="G3" s="281"/>
      <c r="H3" s="281"/>
      <c r="I3" s="281"/>
      <c r="J3" s="283" t="s">
        <v>1</v>
      </c>
      <c r="K3" s="284"/>
      <c r="L3" s="59"/>
    </row>
    <row r="4" spans="1:20" ht="13.5" thickBot="1" x14ac:dyDescent="0.25">
      <c r="A4" s="67" t="s">
        <v>2</v>
      </c>
      <c r="B4" s="5"/>
      <c r="C4" s="15" t="s">
        <v>27</v>
      </c>
      <c r="D4" s="64" t="s">
        <v>3</v>
      </c>
      <c r="E4" s="64" t="s">
        <v>43</v>
      </c>
      <c r="F4" s="64" t="s">
        <v>9</v>
      </c>
      <c r="G4" s="64" t="s">
        <v>7</v>
      </c>
      <c r="H4" s="64" t="s">
        <v>49</v>
      </c>
      <c r="I4" s="64" t="s">
        <v>64</v>
      </c>
      <c r="J4" s="68" t="s">
        <v>44</v>
      </c>
      <c r="K4" s="64" t="s">
        <v>8</v>
      </c>
      <c r="L4" s="224" t="s">
        <v>48</v>
      </c>
      <c r="M4" s="225" t="s">
        <v>14</v>
      </c>
    </row>
    <row r="5" spans="1:20" x14ac:dyDescent="0.2">
      <c r="A5" s="7" t="str">
        <f>'Williamscot Community'!A5</f>
        <v>2021-2022</v>
      </c>
      <c r="C5" s="112"/>
      <c r="I5" s="69"/>
    </row>
    <row r="6" spans="1:20" x14ac:dyDescent="0.2">
      <c r="A6" s="8">
        <f>'Williamscot Community'!A6</f>
        <v>44287</v>
      </c>
      <c r="B6" s="62" t="str">
        <f>'Williamscot Community'!B6</f>
        <v>OPENING BALANCE B/f 2021-22</v>
      </c>
      <c r="C6" s="112"/>
      <c r="D6" s="185">
        <v>1376.29</v>
      </c>
      <c r="E6" s="125"/>
      <c r="I6" s="32"/>
      <c r="J6" s="1"/>
    </row>
    <row r="7" spans="1:20" x14ac:dyDescent="0.2">
      <c r="A7" s="183">
        <v>44287</v>
      </c>
      <c r="B7" s="134" t="s">
        <v>78</v>
      </c>
      <c r="C7" s="112">
        <v>100731</v>
      </c>
      <c r="D7" s="90">
        <f>D6-E7+J7</f>
        <v>1356.29</v>
      </c>
      <c r="E7" s="87">
        <v>20</v>
      </c>
      <c r="F7" s="14"/>
      <c r="G7" s="87">
        <v>20</v>
      </c>
      <c r="H7" s="87"/>
      <c r="I7" s="100"/>
      <c r="J7" s="91"/>
      <c r="P7" s="126"/>
      <c r="Q7" s="126"/>
      <c r="R7" s="126"/>
      <c r="S7" s="126"/>
      <c r="T7" s="126"/>
    </row>
    <row r="8" spans="1:20" x14ac:dyDescent="0.2">
      <c r="A8" s="139">
        <v>44287</v>
      </c>
      <c r="B8" s="134" t="s">
        <v>79</v>
      </c>
      <c r="C8" s="112">
        <v>100732</v>
      </c>
      <c r="D8" s="90">
        <f t="shared" ref="D8:D44" si="0">D7-E8+J8</f>
        <v>1346.29</v>
      </c>
      <c r="E8" s="1">
        <v>10</v>
      </c>
      <c r="F8" s="4"/>
      <c r="G8" s="1">
        <v>10</v>
      </c>
      <c r="H8" s="4"/>
      <c r="I8" s="100"/>
      <c r="J8" s="91"/>
      <c r="P8" s="126"/>
      <c r="Q8" s="126"/>
      <c r="R8" s="126"/>
      <c r="S8" s="126"/>
      <c r="T8" s="126"/>
    </row>
    <row r="9" spans="1:20" x14ac:dyDescent="0.2">
      <c r="A9" s="139">
        <v>44287</v>
      </c>
      <c r="B9" s="134" t="s">
        <v>83</v>
      </c>
      <c r="C9" s="136" t="s">
        <v>90</v>
      </c>
      <c r="D9" s="90">
        <f t="shared" si="0"/>
        <v>5792.68</v>
      </c>
      <c r="E9" s="91"/>
      <c r="F9" s="14"/>
      <c r="G9" s="87"/>
      <c r="H9" s="87"/>
      <c r="I9" s="100"/>
      <c r="J9" s="14">
        <v>4446.3900000000003</v>
      </c>
      <c r="M9" s="9">
        <v>4446.3900000000003</v>
      </c>
      <c r="N9" s="87" t="s">
        <v>112</v>
      </c>
      <c r="P9" s="126"/>
      <c r="Q9" s="126"/>
      <c r="R9" s="126"/>
      <c r="S9" s="126"/>
      <c r="T9" s="126"/>
    </row>
    <row r="10" spans="1:20" x14ac:dyDescent="0.2">
      <c r="A10" s="183">
        <v>44317</v>
      </c>
      <c r="B10" s="134" t="s">
        <v>78</v>
      </c>
      <c r="C10" s="143">
        <v>100733</v>
      </c>
      <c r="D10" s="90">
        <f t="shared" si="0"/>
        <v>5772.68</v>
      </c>
      <c r="E10" s="91">
        <v>20</v>
      </c>
      <c r="F10" s="14"/>
      <c r="G10" s="1">
        <v>20</v>
      </c>
      <c r="H10" s="87"/>
      <c r="I10" s="100"/>
      <c r="J10" s="14"/>
      <c r="P10" s="126"/>
      <c r="Q10" s="126"/>
      <c r="R10" s="126"/>
      <c r="S10" s="126"/>
      <c r="T10" s="126"/>
    </row>
    <row r="11" spans="1:20" ht="13.5" customHeight="1" x14ac:dyDescent="0.2">
      <c r="A11" s="183">
        <v>44317</v>
      </c>
      <c r="B11" s="134" t="s">
        <v>79</v>
      </c>
      <c r="C11" s="112">
        <v>100734</v>
      </c>
      <c r="D11" s="90">
        <f t="shared" si="0"/>
        <v>5762.68</v>
      </c>
      <c r="E11" s="91">
        <v>10</v>
      </c>
      <c r="F11" s="14"/>
      <c r="G11" s="1">
        <v>10</v>
      </c>
      <c r="H11" s="87"/>
      <c r="I11" s="100"/>
      <c r="J11" s="14"/>
      <c r="P11" s="126"/>
      <c r="Q11" s="126"/>
      <c r="R11" s="126"/>
      <c r="S11" s="126"/>
      <c r="T11" s="126"/>
    </row>
    <row r="12" spans="1:20" x14ac:dyDescent="0.2">
      <c r="A12" s="139">
        <v>44287</v>
      </c>
      <c r="B12" s="134" t="s">
        <v>98</v>
      </c>
      <c r="C12" s="136" t="s">
        <v>90</v>
      </c>
      <c r="D12" s="90">
        <f t="shared" si="0"/>
        <v>5806.68</v>
      </c>
      <c r="E12" s="91"/>
      <c r="F12" s="14"/>
      <c r="G12" s="87"/>
      <c r="H12" s="87"/>
      <c r="I12" s="100"/>
      <c r="J12" s="9">
        <v>44</v>
      </c>
      <c r="K12" s="9">
        <v>44</v>
      </c>
      <c r="P12" s="126"/>
      <c r="Q12" s="126"/>
      <c r="R12" s="126"/>
      <c r="S12" s="126"/>
      <c r="T12" s="126"/>
    </row>
    <row r="13" spans="1:20" x14ac:dyDescent="0.2">
      <c r="A13" s="183">
        <v>44317</v>
      </c>
      <c r="B13" s="134" t="s">
        <v>98</v>
      </c>
      <c r="C13" s="136" t="s">
        <v>90</v>
      </c>
      <c r="D13" s="90">
        <f t="shared" si="0"/>
        <v>5845.68</v>
      </c>
      <c r="E13" s="1"/>
      <c r="F13" s="4"/>
      <c r="G13" s="1"/>
      <c r="H13" s="4"/>
      <c r="I13" s="100"/>
      <c r="J13" s="9">
        <v>39</v>
      </c>
      <c r="K13" s="9">
        <v>39</v>
      </c>
      <c r="P13" s="126"/>
      <c r="Q13" s="126"/>
      <c r="R13" s="126"/>
      <c r="S13" s="126"/>
      <c r="T13" s="126"/>
    </row>
    <row r="14" spans="1:20" x14ac:dyDescent="0.2">
      <c r="A14" s="139">
        <v>44348</v>
      </c>
      <c r="B14" s="134" t="s">
        <v>78</v>
      </c>
      <c r="C14" s="112">
        <v>100735</v>
      </c>
      <c r="D14" s="90">
        <f t="shared" si="0"/>
        <v>5825.68</v>
      </c>
      <c r="E14" s="1">
        <v>20</v>
      </c>
      <c r="F14" s="4"/>
      <c r="G14" s="1">
        <v>20</v>
      </c>
      <c r="H14" s="4"/>
      <c r="I14" s="100"/>
      <c r="P14" s="126"/>
      <c r="Q14" s="126"/>
      <c r="R14" s="126"/>
      <c r="S14" s="126"/>
      <c r="T14" s="126"/>
    </row>
    <row r="15" spans="1:20" x14ac:dyDescent="0.2">
      <c r="A15" s="183">
        <v>44348</v>
      </c>
      <c r="B15" s="134" t="s">
        <v>79</v>
      </c>
      <c r="C15" s="112">
        <v>100736</v>
      </c>
      <c r="D15" s="90">
        <f t="shared" si="0"/>
        <v>5815.68</v>
      </c>
      <c r="E15" s="91">
        <v>10</v>
      </c>
      <c r="F15" s="14"/>
      <c r="G15" s="87">
        <v>10</v>
      </c>
      <c r="H15" s="87"/>
      <c r="I15" s="100"/>
      <c r="P15" s="126"/>
      <c r="Q15" s="126"/>
      <c r="R15" s="126"/>
      <c r="S15" s="126"/>
      <c r="T15" s="126"/>
    </row>
    <row r="16" spans="1:20" x14ac:dyDescent="0.2">
      <c r="A16" s="138">
        <v>44348</v>
      </c>
      <c r="B16" s="134" t="s">
        <v>98</v>
      </c>
      <c r="C16" s="136" t="s">
        <v>90</v>
      </c>
      <c r="D16" s="90">
        <f t="shared" si="0"/>
        <v>5856.68</v>
      </c>
      <c r="E16" s="1"/>
      <c r="F16" s="4"/>
      <c r="G16" s="1"/>
      <c r="H16" s="4"/>
      <c r="I16" s="100"/>
      <c r="J16" s="9">
        <v>41</v>
      </c>
      <c r="K16" s="9">
        <v>41</v>
      </c>
      <c r="P16" s="126"/>
      <c r="Q16" s="126"/>
      <c r="R16" s="126"/>
      <c r="S16" s="126"/>
      <c r="T16" s="126"/>
    </row>
    <row r="17" spans="1:20" x14ac:dyDescent="0.2">
      <c r="A17" s="138">
        <v>44378</v>
      </c>
      <c r="B17" s="134" t="s">
        <v>98</v>
      </c>
      <c r="C17" s="136" t="s">
        <v>90</v>
      </c>
      <c r="D17" s="90">
        <f t="shared" si="0"/>
        <v>5895.68</v>
      </c>
      <c r="E17" s="1"/>
      <c r="F17" s="4"/>
      <c r="G17" s="1"/>
      <c r="H17" s="4"/>
      <c r="I17" s="100"/>
      <c r="J17" s="9">
        <v>39</v>
      </c>
      <c r="K17" s="9">
        <v>39</v>
      </c>
      <c r="P17" s="126"/>
      <c r="Q17" s="126"/>
      <c r="R17" s="126"/>
      <c r="S17" s="126"/>
      <c r="T17" s="126"/>
    </row>
    <row r="18" spans="1:20" x14ac:dyDescent="0.2">
      <c r="A18" s="183">
        <v>44378</v>
      </c>
      <c r="B18" s="134" t="s">
        <v>78</v>
      </c>
      <c r="C18" s="112">
        <v>100737</v>
      </c>
      <c r="D18" s="90">
        <f t="shared" si="0"/>
        <v>5875.68</v>
      </c>
      <c r="E18" s="140">
        <v>20</v>
      </c>
      <c r="F18" s="4"/>
      <c r="G18" s="1">
        <v>20</v>
      </c>
      <c r="H18" s="87"/>
      <c r="I18" s="100"/>
      <c r="P18" s="126"/>
      <c r="Q18" s="126"/>
      <c r="R18" s="126"/>
      <c r="S18" s="126"/>
      <c r="T18" s="126"/>
    </row>
    <row r="19" spans="1:20" x14ac:dyDescent="0.2">
      <c r="A19" s="139">
        <v>44378</v>
      </c>
      <c r="B19" s="134" t="s">
        <v>79</v>
      </c>
      <c r="C19" s="112">
        <v>100738</v>
      </c>
      <c r="D19" s="90">
        <f t="shared" si="0"/>
        <v>5865.68</v>
      </c>
      <c r="E19" s="91">
        <v>10</v>
      </c>
      <c r="F19" s="14"/>
      <c r="G19" s="87">
        <v>10</v>
      </c>
      <c r="H19" s="4"/>
      <c r="I19" s="100"/>
      <c r="P19" s="126"/>
      <c r="Q19" s="126"/>
      <c r="R19" s="126"/>
      <c r="S19" s="126"/>
      <c r="T19" s="126"/>
    </row>
    <row r="20" spans="1:20" x14ac:dyDescent="0.2">
      <c r="A20" s="139">
        <v>44409</v>
      </c>
      <c r="B20" s="134" t="s">
        <v>98</v>
      </c>
      <c r="C20" s="136" t="s">
        <v>90</v>
      </c>
      <c r="D20" s="90">
        <f t="shared" si="0"/>
        <v>5906.68</v>
      </c>
      <c r="E20" s="1"/>
      <c r="F20" s="4"/>
      <c r="G20" s="1"/>
      <c r="H20" s="4"/>
      <c r="I20" s="100"/>
      <c r="J20" s="9">
        <v>41</v>
      </c>
      <c r="K20" s="9">
        <v>41</v>
      </c>
      <c r="P20" s="126"/>
      <c r="Q20" s="126"/>
      <c r="R20" s="126"/>
      <c r="S20" s="126"/>
      <c r="T20" s="126"/>
    </row>
    <row r="21" spans="1:20" x14ac:dyDescent="0.2">
      <c r="A21" s="139">
        <v>44440</v>
      </c>
      <c r="B21" s="134" t="s">
        <v>78</v>
      </c>
      <c r="C21" s="112">
        <v>100739</v>
      </c>
      <c r="D21" s="90">
        <f t="shared" si="0"/>
        <v>5886.68</v>
      </c>
      <c r="E21" s="1">
        <v>20</v>
      </c>
      <c r="F21" s="4"/>
      <c r="G21" s="1">
        <v>20</v>
      </c>
      <c r="H21" s="4"/>
      <c r="I21" s="100"/>
      <c r="P21" s="126"/>
      <c r="Q21" s="126"/>
      <c r="R21" s="126"/>
      <c r="S21" s="126"/>
      <c r="T21" s="126"/>
    </row>
    <row r="22" spans="1:20" x14ac:dyDescent="0.2">
      <c r="A22" s="139">
        <v>44440</v>
      </c>
      <c r="B22" s="134" t="s">
        <v>79</v>
      </c>
      <c r="C22" s="112">
        <v>100740</v>
      </c>
      <c r="D22" s="90">
        <f t="shared" si="0"/>
        <v>5876.68</v>
      </c>
      <c r="E22" s="1">
        <v>10</v>
      </c>
      <c r="F22" s="4"/>
      <c r="G22" s="1">
        <v>10</v>
      </c>
      <c r="H22" s="4"/>
      <c r="I22" s="100"/>
      <c r="P22" s="126"/>
      <c r="Q22" s="126"/>
      <c r="R22" s="126"/>
      <c r="S22" s="126"/>
      <c r="T22" s="126"/>
    </row>
    <row r="23" spans="1:20" x14ac:dyDescent="0.2">
      <c r="A23" s="138">
        <v>44440</v>
      </c>
      <c r="B23" s="134" t="s">
        <v>98</v>
      </c>
      <c r="C23" s="136" t="s">
        <v>90</v>
      </c>
      <c r="D23" s="90">
        <f t="shared" si="0"/>
        <v>5916.68</v>
      </c>
      <c r="E23" s="1"/>
      <c r="F23" s="111"/>
      <c r="G23" s="1"/>
      <c r="H23" s="4"/>
      <c r="I23" s="100"/>
      <c r="J23" s="9">
        <v>40</v>
      </c>
      <c r="K23" s="9">
        <v>40</v>
      </c>
      <c r="P23" s="126"/>
      <c r="Q23" s="126"/>
      <c r="R23" s="126"/>
      <c r="S23" s="126"/>
      <c r="T23" s="126"/>
    </row>
    <row r="24" spans="1:20" x14ac:dyDescent="0.2">
      <c r="A24" s="183">
        <v>44470</v>
      </c>
      <c r="B24" s="134" t="s">
        <v>78</v>
      </c>
      <c r="C24" s="112">
        <v>100741</v>
      </c>
      <c r="D24" s="90">
        <f t="shared" si="0"/>
        <v>5896.68</v>
      </c>
      <c r="E24" s="1">
        <v>20</v>
      </c>
      <c r="F24" s="4"/>
      <c r="G24" s="1">
        <v>20</v>
      </c>
      <c r="H24" s="4"/>
      <c r="I24" s="100"/>
      <c r="P24" s="126"/>
      <c r="Q24" s="126"/>
      <c r="R24" s="126"/>
      <c r="S24" s="126"/>
      <c r="T24" s="126"/>
    </row>
    <row r="25" spans="1:20" s="126" customFormat="1" x14ac:dyDescent="0.2">
      <c r="A25" s="139">
        <v>44470</v>
      </c>
      <c r="B25" s="134" t="s">
        <v>79</v>
      </c>
      <c r="C25" s="112">
        <v>100742</v>
      </c>
      <c r="D25" s="186">
        <f t="shared" si="0"/>
        <v>5886.68</v>
      </c>
      <c r="E25" s="1">
        <v>10</v>
      </c>
      <c r="F25" s="111"/>
      <c r="G25" s="1">
        <v>10</v>
      </c>
      <c r="H25" s="111"/>
      <c r="I25" s="142"/>
    </row>
    <row r="26" spans="1:20" x14ac:dyDescent="0.2">
      <c r="A26" s="138">
        <v>44470</v>
      </c>
      <c r="B26" s="134" t="s">
        <v>98</v>
      </c>
      <c r="C26" s="136" t="s">
        <v>90</v>
      </c>
      <c r="D26" s="90">
        <f t="shared" si="0"/>
        <v>5925.68</v>
      </c>
      <c r="E26" s="1"/>
      <c r="F26" s="4"/>
      <c r="G26" s="1"/>
      <c r="H26" s="4"/>
      <c r="I26" s="100"/>
      <c r="J26" s="9">
        <v>39</v>
      </c>
      <c r="K26" s="9">
        <v>39</v>
      </c>
      <c r="P26" s="126"/>
      <c r="Q26" s="126"/>
      <c r="R26" s="126"/>
      <c r="S26" s="126"/>
      <c r="T26" s="126"/>
    </row>
    <row r="27" spans="1:20" x14ac:dyDescent="0.2">
      <c r="A27" s="138">
        <v>44501</v>
      </c>
      <c r="B27" s="134" t="s">
        <v>78</v>
      </c>
      <c r="C27" s="112">
        <v>100743</v>
      </c>
      <c r="D27" s="90">
        <f t="shared" si="0"/>
        <v>5905.68</v>
      </c>
      <c r="E27" s="1">
        <v>20</v>
      </c>
      <c r="F27" s="4"/>
      <c r="G27" s="1">
        <v>20</v>
      </c>
      <c r="H27" s="4"/>
      <c r="I27" s="100"/>
      <c r="P27" s="126"/>
      <c r="Q27" s="126"/>
      <c r="R27" s="126"/>
      <c r="S27" s="126"/>
      <c r="T27" s="126"/>
    </row>
    <row r="28" spans="1:20" x14ac:dyDescent="0.2">
      <c r="A28" s="138">
        <v>44501</v>
      </c>
      <c r="B28" s="134" t="s">
        <v>79</v>
      </c>
      <c r="C28" s="112">
        <v>100744</v>
      </c>
      <c r="D28" s="90">
        <f t="shared" si="0"/>
        <v>5895.68</v>
      </c>
      <c r="E28" s="1">
        <v>10</v>
      </c>
      <c r="F28" s="4"/>
      <c r="G28" s="1">
        <v>10</v>
      </c>
      <c r="H28" s="4"/>
      <c r="I28" s="100"/>
      <c r="P28" s="126"/>
      <c r="Q28" s="126"/>
      <c r="R28" s="126"/>
      <c r="S28" s="126"/>
      <c r="T28" s="126"/>
    </row>
    <row r="29" spans="1:20" x14ac:dyDescent="0.2">
      <c r="A29" s="138">
        <v>44501</v>
      </c>
      <c r="B29" s="134" t="s">
        <v>98</v>
      </c>
      <c r="C29" s="136" t="s">
        <v>90</v>
      </c>
      <c r="D29" s="90">
        <f t="shared" si="0"/>
        <v>5948.68</v>
      </c>
      <c r="E29" s="1"/>
      <c r="F29" s="4"/>
      <c r="G29" s="1"/>
      <c r="H29" s="4"/>
      <c r="I29" s="100"/>
      <c r="J29" s="9">
        <v>53</v>
      </c>
      <c r="K29" s="9">
        <v>53</v>
      </c>
      <c r="P29" s="126"/>
      <c r="Q29" s="126"/>
      <c r="R29" s="126"/>
      <c r="S29" s="126"/>
      <c r="T29" s="126"/>
    </row>
    <row r="30" spans="1:20" x14ac:dyDescent="0.2">
      <c r="A30" s="138">
        <v>44531</v>
      </c>
      <c r="B30" s="134" t="s">
        <v>98</v>
      </c>
      <c r="C30" s="136" t="s">
        <v>90</v>
      </c>
      <c r="D30" s="90">
        <f t="shared" si="0"/>
        <v>5988.68</v>
      </c>
      <c r="E30" s="1"/>
      <c r="F30" s="4"/>
      <c r="G30" s="1"/>
      <c r="H30" s="4"/>
      <c r="I30" s="100"/>
      <c r="J30" s="9">
        <v>40</v>
      </c>
      <c r="K30" s="9">
        <v>40</v>
      </c>
      <c r="P30" s="126"/>
      <c r="Q30" s="126"/>
      <c r="R30" s="126"/>
      <c r="S30" s="126"/>
      <c r="T30" s="126"/>
    </row>
    <row r="31" spans="1:20" x14ac:dyDescent="0.2">
      <c r="A31" s="138">
        <v>44531</v>
      </c>
      <c r="B31" s="134" t="s">
        <v>152</v>
      </c>
      <c r="C31" s="112"/>
      <c r="D31" s="90">
        <f t="shared" si="0"/>
        <v>5983.68</v>
      </c>
      <c r="E31" s="1">
        <v>5</v>
      </c>
      <c r="F31" s="4"/>
      <c r="G31" s="1"/>
      <c r="H31" s="4"/>
      <c r="I31" s="100">
        <v>5</v>
      </c>
      <c r="P31" s="126"/>
      <c r="Q31" s="126"/>
      <c r="R31" s="126"/>
      <c r="S31" s="126"/>
      <c r="T31" s="126"/>
    </row>
    <row r="32" spans="1:20" x14ac:dyDescent="0.2">
      <c r="A32" s="138">
        <v>44562</v>
      </c>
      <c r="B32" s="134" t="s">
        <v>78</v>
      </c>
      <c r="C32" s="112">
        <v>100745</v>
      </c>
      <c r="D32" s="90">
        <f t="shared" si="0"/>
        <v>5963.68</v>
      </c>
      <c r="E32" s="1">
        <v>20</v>
      </c>
      <c r="F32" s="4"/>
      <c r="G32" s="1">
        <v>20</v>
      </c>
      <c r="H32" s="4"/>
      <c r="I32" s="100"/>
      <c r="P32" s="126"/>
      <c r="Q32" s="126"/>
      <c r="R32" s="126"/>
      <c r="S32" s="126"/>
      <c r="T32" s="126"/>
    </row>
    <row r="33" spans="1:20" s="126" customFormat="1" x14ac:dyDescent="0.2">
      <c r="A33" s="138">
        <v>44562</v>
      </c>
      <c r="B33" s="134" t="s">
        <v>79</v>
      </c>
      <c r="C33" s="112">
        <v>100746</v>
      </c>
      <c r="D33" s="90">
        <f t="shared" si="0"/>
        <v>5953.68</v>
      </c>
      <c r="E33" s="1">
        <v>10</v>
      </c>
      <c r="F33" s="4"/>
      <c r="G33" s="1">
        <v>10</v>
      </c>
      <c r="H33" s="111"/>
      <c r="I33" s="142"/>
    </row>
    <row r="34" spans="1:20" x14ac:dyDescent="0.2">
      <c r="A34" s="183">
        <v>44562</v>
      </c>
      <c r="B34" s="134" t="s">
        <v>168</v>
      </c>
      <c r="C34" s="112"/>
      <c r="D34" s="90">
        <f t="shared" si="0"/>
        <v>5947.88</v>
      </c>
      <c r="E34" s="1">
        <v>5.8</v>
      </c>
      <c r="F34" s="4"/>
      <c r="G34" s="1"/>
      <c r="H34" s="4"/>
      <c r="I34" s="100">
        <v>5.8</v>
      </c>
      <c r="P34" s="126"/>
      <c r="Q34" s="126"/>
      <c r="R34" s="126"/>
      <c r="S34" s="126"/>
      <c r="T34" s="126"/>
    </row>
    <row r="35" spans="1:20" x14ac:dyDescent="0.2">
      <c r="A35" s="138">
        <v>44562</v>
      </c>
      <c r="B35" s="134" t="s">
        <v>98</v>
      </c>
      <c r="C35" s="136" t="s">
        <v>90</v>
      </c>
      <c r="D35" s="90">
        <f t="shared" si="0"/>
        <v>5987.88</v>
      </c>
      <c r="E35" s="1"/>
      <c r="F35" s="4"/>
      <c r="G35" s="1"/>
      <c r="H35" s="4"/>
      <c r="I35" s="100"/>
      <c r="J35" s="9">
        <v>40</v>
      </c>
      <c r="K35" s="9">
        <v>40</v>
      </c>
      <c r="P35" s="126"/>
      <c r="Q35" s="126"/>
      <c r="R35" s="126"/>
      <c r="S35" s="126"/>
      <c r="T35" s="126"/>
    </row>
    <row r="36" spans="1:20" s="126" customFormat="1" x14ac:dyDescent="0.2">
      <c r="A36" s="138">
        <v>44593</v>
      </c>
      <c r="B36" s="134" t="s">
        <v>170</v>
      </c>
      <c r="C36" s="112"/>
      <c r="D36" s="90">
        <f t="shared" si="0"/>
        <v>5987.88</v>
      </c>
      <c r="E36" s="140"/>
      <c r="F36" s="111"/>
      <c r="G36" s="140"/>
      <c r="H36" s="111"/>
      <c r="I36" s="142"/>
      <c r="N36" s="137" t="s">
        <v>45</v>
      </c>
    </row>
    <row r="37" spans="1:20" x14ac:dyDescent="0.2">
      <c r="A37" s="138">
        <v>44593</v>
      </c>
      <c r="B37" s="134" t="s">
        <v>79</v>
      </c>
      <c r="C37" s="143">
        <v>100747</v>
      </c>
      <c r="D37" s="90">
        <f t="shared" si="0"/>
        <v>5977.88</v>
      </c>
      <c r="E37" s="87">
        <v>10</v>
      </c>
      <c r="F37" s="4"/>
      <c r="G37" s="87">
        <v>10</v>
      </c>
      <c r="H37" s="4"/>
      <c r="I37" s="100"/>
      <c r="J37" s="87"/>
      <c r="K37" s="87"/>
      <c r="P37" s="126"/>
      <c r="Q37" s="126"/>
      <c r="R37" s="126"/>
      <c r="S37" s="126"/>
      <c r="T37" s="126"/>
    </row>
    <row r="38" spans="1:20" x14ac:dyDescent="0.2">
      <c r="A38" s="138">
        <v>44593</v>
      </c>
      <c r="B38" s="134" t="s">
        <v>168</v>
      </c>
      <c r="C38" s="112"/>
      <c r="D38" s="90">
        <f t="shared" si="0"/>
        <v>5971.68</v>
      </c>
      <c r="E38" s="87">
        <v>6.2</v>
      </c>
      <c r="F38" s="4"/>
      <c r="G38" s="87"/>
      <c r="H38" s="4"/>
      <c r="I38" s="100">
        <v>6.2</v>
      </c>
      <c r="J38" s="87"/>
      <c r="K38" s="87"/>
      <c r="P38" s="126"/>
      <c r="Q38" s="126"/>
      <c r="R38" s="126"/>
      <c r="S38" s="126"/>
      <c r="T38" s="126"/>
    </row>
    <row r="39" spans="1:20" x14ac:dyDescent="0.2">
      <c r="A39" s="138">
        <v>44593</v>
      </c>
      <c r="B39" s="134" t="s">
        <v>98</v>
      </c>
      <c r="C39" s="136" t="s">
        <v>90</v>
      </c>
      <c r="D39" s="90">
        <f t="shared" si="0"/>
        <v>6011.68</v>
      </c>
      <c r="E39" s="87"/>
      <c r="F39" s="4"/>
      <c r="G39" s="87"/>
      <c r="H39" s="4"/>
      <c r="I39" s="100"/>
      <c r="J39" s="87">
        <v>40</v>
      </c>
      <c r="K39" s="87">
        <v>40</v>
      </c>
      <c r="P39" s="126"/>
      <c r="Q39" s="126"/>
      <c r="R39" s="126"/>
      <c r="S39" s="126"/>
      <c r="T39" s="126"/>
    </row>
    <row r="40" spans="1:20" x14ac:dyDescent="0.2">
      <c r="A40" s="138">
        <v>44621</v>
      </c>
      <c r="B40" s="134" t="s">
        <v>78</v>
      </c>
      <c r="C40" s="112">
        <v>100748</v>
      </c>
      <c r="D40" s="90">
        <f t="shared" si="0"/>
        <v>5991.68</v>
      </c>
      <c r="E40" s="87">
        <v>20</v>
      </c>
      <c r="F40" s="4"/>
      <c r="G40" s="87">
        <v>20</v>
      </c>
      <c r="H40" s="4"/>
      <c r="I40" s="100"/>
      <c r="J40" s="87"/>
      <c r="K40" s="87"/>
      <c r="P40" s="126"/>
      <c r="Q40" s="126"/>
      <c r="R40" s="126"/>
      <c r="S40" s="126"/>
      <c r="T40" s="126"/>
    </row>
    <row r="41" spans="1:20" x14ac:dyDescent="0.2">
      <c r="A41" s="138">
        <v>44621</v>
      </c>
      <c r="B41" s="134" t="s">
        <v>79</v>
      </c>
      <c r="C41" s="143">
        <v>100749</v>
      </c>
      <c r="D41" s="90">
        <f t="shared" si="0"/>
        <v>5981.68</v>
      </c>
      <c r="E41" s="87">
        <v>10</v>
      </c>
      <c r="F41" s="4"/>
      <c r="G41" s="87">
        <v>10</v>
      </c>
      <c r="H41" s="4"/>
      <c r="I41" s="100"/>
      <c r="J41" s="87"/>
      <c r="K41" s="87"/>
      <c r="P41" s="126"/>
      <c r="Q41" s="126"/>
      <c r="R41" s="126"/>
      <c r="S41" s="126"/>
      <c r="T41" s="126"/>
    </row>
    <row r="42" spans="1:20" x14ac:dyDescent="0.2">
      <c r="A42" s="138">
        <v>44621</v>
      </c>
      <c r="B42" s="134" t="s">
        <v>98</v>
      </c>
      <c r="C42" s="136" t="s">
        <v>90</v>
      </c>
      <c r="D42" s="90">
        <f t="shared" si="0"/>
        <v>6021.68</v>
      </c>
      <c r="E42" s="87"/>
      <c r="F42" s="4"/>
      <c r="G42" s="87"/>
      <c r="H42" s="4"/>
      <c r="I42" s="100"/>
      <c r="J42" s="87">
        <v>40</v>
      </c>
      <c r="K42" s="87">
        <v>40</v>
      </c>
      <c r="P42" s="126"/>
      <c r="Q42" s="126"/>
      <c r="R42" s="126"/>
      <c r="S42" s="126"/>
      <c r="T42" s="126"/>
    </row>
    <row r="43" spans="1:20" x14ac:dyDescent="0.2">
      <c r="A43" s="138">
        <v>44621</v>
      </c>
      <c r="B43" s="134" t="s">
        <v>177</v>
      </c>
      <c r="C43" s="112"/>
      <c r="D43" s="90">
        <f t="shared" si="0"/>
        <v>6016.68</v>
      </c>
      <c r="E43" s="9">
        <v>5</v>
      </c>
      <c r="F43" s="4"/>
      <c r="H43" s="4"/>
      <c r="I43" s="100">
        <v>5</v>
      </c>
      <c r="P43" s="126"/>
      <c r="Q43" s="126"/>
      <c r="R43" s="126"/>
      <c r="S43" s="126"/>
      <c r="T43" s="126"/>
    </row>
    <row r="44" spans="1:20" x14ac:dyDescent="0.2">
      <c r="A44" s="138">
        <v>44621</v>
      </c>
      <c r="B44" s="134" t="s">
        <v>173</v>
      </c>
      <c r="C44" s="136" t="s">
        <v>90</v>
      </c>
      <c r="D44" s="90">
        <f t="shared" si="0"/>
        <v>6046.68</v>
      </c>
      <c r="F44" s="4"/>
      <c r="H44" s="4"/>
      <c r="I44" s="100"/>
      <c r="J44" s="9">
        <v>30</v>
      </c>
      <c r="K44" s="9">
        <v>30</v>
      </c>
      <c r="P44" s="126"/>
      <c r="Q44" s="126"/>
      <c r="R44" s="126"/>
      <c r="S44" s="126"/>
      <c r="T44" s="126"/>
    </row>
    <row r="45" spans="1:20" x14ac:dyDescent="0.2">
      <c r="A45" s="84"/>
      <c r="B45" s="102"/>
      <c r="C45" s="112"/>
      <c r="D45" s="90"/>
      <c r="E45" s="1"/>
      <c r="F45" s="4"/>
      <c r="G45" s="1"/>
      <c r="H45" s="4"/>
      <c r="I45" s="100"/>
      <c r="J45" s="91"/>
      <c r="P45" s="126"/>
      <c r="Q45" s="126"/>
      <c r="R45" s="126"/>
      <c r="S45" s="126"/>
      <c r="T45" s="126"/>
    </row>
    <row r="46" spans="1:20" x14ac:dyDescent="0.2">
      <c r="A46" s="8">
        <v>44652</v>
      </c>
      <c r="B46" s="37" t="str">
        <f>'Williamscot Community'!B18</f>
        <v>CLOSING BALANCE C/F 2021-22</v>
      </c>
      <c r="D46" s="187">
        <f>D6-E48+J48</f>
        <v>6046.68</v>
      </c>
      <c r="I46" s="32"/>
      <c r="P46" s="126"/>
      <c r="Q46" s="126"/>
      <c r="R46" s="126"/>
      <c r="S46" s="126"/>
      <c r="T46" s="126"/>
    </row>
    <row r="47" spans="1:20" x14ac:dyDescent="0.2">
      <c r="E47" s="96" t="s">
        <v>50</v>
      </c>
      <c r="I47" s="70"/>
      <c r="J47" s="98" t="s">
        <v>51</v>
      </c>
      <c r="P47" s="126"/>
      <c r="Q47" s="126"/>
      <c r="R47" s="126"/>
      <c r="S47" s="126"/>
      <c r="T47" s="126"/>
    </row>
    <row r="48" spans="1:20" x14ac:dyDescent="0.2">
      <c r="E48" s="28">
        <f>SUM(E7:E45)</f>
        <v>302</v>
      </c>
      <c r="F48" s="118">
        <f>SUM(F7:F45)</f>
        <v>0</v>
      </c>
      <c r="G48" s="118">
        <f>SUM(G7:G46)</f>
        <v>280</v>
      </c>
      <c r="H48" s="118">
        <f t="shared" ref="H48:M48" si="1">SUM(H7:H45)</f>
        <v>0</v>
      </c>
      <c r="I48" s="118">
        <f t="shared" si="1"/>
        <v>22</v>
      </c>
      <c r="J48" s="29">
        <f t="shared" si="1"/>
        <v>4972.3900000000003</v>
      </c>
      <c r="K48" s="29">
        <f t="shared" si="1"/>
        <v>526</v>
      </c>
      <c r="L48" s="29">
        <f t="shared" si="1"/>
        <v>0</v>
      </c>
      <c r="M48" s="29">
        <f t="shared" si="1"/>
        <v>4446.3900000000003</v>
      </c>
      <c r="P48" s="126"/>
      <c r="Q48" s="126"/>
      <c r="R48" s="126"/>
      <c r="S48" s="126"/>
      <c r="T48" s="126"/>
    </row>
    <row r="49" spans="1:20" ht="13.5" thickBot="1" x14ac:dyDescent="0.25">
      <c r="P49" s="126"/>
      <c r="Q49" s="126"/>
      <c r="R49" s="126"/>
      <c r="S49" s="126"/>
      <c r="T49" s="126"/>
    </row>
    <row r="50" spans="1:20" x14ac:dyDescent="0.2">
      <c r="A50" s="41" t="str">
        <f>'Williamscot Community'!A23</f>
        <v>Reconciled 31/03/2022</v>
      </c>
      <c r="B50" s="42"/>
      <c r="C50" s="43"/>
      <c r="D50" s="44"/>
      <c r="E50" s="45"/>
      <c r="P50" s="126"/>
      <c r="Q50" s="126"/>
      <c r="R50" s="126"/>
      <c r="S50" s="126"/>
      <c r="T50" s="126"/>
    </row>
    <row r="51" spans="1:20" x14ac:dyDescent="0.2">
      <c r="A51" s="124" t="s">
        <v>182</v>
      </c>
      <c r="E51" s="108">
        <v>6086.68</v>
      </c>
      <c r="F51" s="36"/>
      <c r="P51" s="126"/>
      <c r="Q51" s="126"/>
      <c r="R51" s="126"/>
      <c r="S51" s="126"/>
      <c r="T51" s="126"/>
    </row>
    <row r="52" spans="1:20" x14ac:dyDescent="0.2">
      <c r="A52" s="124" t="s">
        <v>179</v>
      </c>
      <c r="E52" s="47">
        <f>D46</f>
        <v>6046.68</v>
      </c>
      <c r="F52" s="36"/>
      <c r="P52" s="126"/>
      <c r="Q52" s="126"/>
      <c r="R52" s="126"/>
      <c r="S52" s="126"/>
      <c r="T52" s="126"/>
    </row>
    <row r="53" spans="1:20" x14ac:dyDescent="0.2">
      <c r="A53" s="48" t="s">
        <v>29</v>
      </c>
      <c r="B53" s="49"/>
      <c r="C53" s="50"/>
      <c r="D53" s="51"/>
      <c r="E53" s="52">
        <f>E51-E52</f>
        <v>40</v>
      </c>
      <c r="F53" s="36"/>
    </row>
    <row r="54" spans="1:20" x14ac:dyDescent="0.2">
      <c r="A54" s="46" t="s">
        <v>18</v>
      </c>
      <c r="E54" s="47">
        <v>40</v>
      </c>
      <c r="F54" s="1"/>
    </row>
    <row r="55" spans="1:20" x14ac:dyDescent="0.2">
      <c r="A55" s="53"/>
      <c r="E55" s="54">
        <f>E53-E54</f>
        <v>0</v>
      </c>
    </row>
    <row r="56" spans="1:20" x14ac:dyDescent="0.2">
      <c r="A56" s="55"/>
      <c r="E56" s="54"/>
    </row>
    <row r="57" spans="1:20" ht="13.5" thickBot="1" x14ac:dyDescent="0.25">
      <c r="A57" s="56"/>
      <c r="B57" s="57" t="s">
        <v>16</v>
      </c>
      <c r="C57" s="58"/>
      <c r="D57" s="59"/>
      <c r="E57" s="60"/>
    </row>
    <row r="58" spans="1:20" x14ac:dyDescent="0.2">
      <c r="A58" s="274">
        <v>44136</v>
      </c>
      <c r="B58" s="275"/>
      <c r="C58" s="276">
        <v>100723</v>
      </c>
      <c r="D58" s="194"/>
      <c r="E58" s="277">
        <v>20</v>
      </c>
      <c r="F58" s="87" t="s">
        <v>181</v>
      </c>
    </row>
    <row r="59" spans="1:20" x14ac:dyDescent="0.2">
      <c r="A59" s="138">
        <v>44136</v>
      </c>
      <c r="B59" s="134"/>
      <c r="C59" s="112">
        <v>100724</v>
      </c>
      <c r="D59" s="126"/>
      <c r="E59" s="140">
        <v>10</v>
      </c>
      <c r="F59" s="87" t="s">
        <v>99</v>
      </c>
    </row>
    <row r="60" spans="1:20" s="126" customFormat="1" x14ac:dyDescent="0.2">
      <c r="A60" s="138">
        <v>44197</v>
      </c>
      <c r="B60" s="134"/>
      <c r="C60" s="112">
        <v>100726</v>
      </c>
      <c r="E60" s="140">
        <v>10</v>
      </c>
      <c r="F60" s="87" t="s">
        <v>99</v>
      </c>
    </row>
    <row r="61" spans="1:20" s="126" customFormat="1" x14ac:dyDescent="0.2">
      <c r="A61" s="138">
        <v>44228</v>
      </c>
      <c r="B61" s="134"/>
      <c r="C61" s="112">
        <v>100727</v>
      </c>
      <c r="E61" s="140">
        <v>20</v>
      </c>
      <c r="F61" s="87" t="s">
        <v>99</v>
      </c>
      <c r="J61" s="137" t="s">
        <v>45</v>
      </c>
    </row>
    <row r="62" spans="1:20" s="126" customFormat="1" x14ac:dyDescent="0.2">
      <c r="A62" s="138">
        <v>44228</v>
      </c>
      <c r="B62" s="134"/>
      <c r="C62" s="112">
        <v>100728</v>
      </c>
      <c r="E62" s="140">
        <v>10</v>
      </c>
      <c r="F62" s="87" t="s">
        <v>99</v>
      </c>
    </row>
    <row r="63" spans="1:20" x14ac:dyDescent="0.2">
      <c r="A63" s="183">
        <v>44256</v>
      </c>
      <c r="B63" s="134"/>
      <c r="C63" s="112">
        <v>100729</v>
      </c>
      <c r="D63" s="126"/>
      <c r="E63" s="140">
        <v>20</v>
      </c>
      <c r="F63" s="87" t="s">
        <v>99</v>
      </c>
    </row>
    <row r="64" spans="1:20" x14ac:dyDescent="0.2">
      <c r="A64" s="274">
        <v>44256</v>
      </c>
      <c r="B64" s="275"/>
      <c r="C64" s="276">
        <v>100730</v>
      </c>
      <c r="D64" s="194"/>
      <c r="E64" s="277">
        <v>10</v>
      </c>
      <c r="F64" s="87" t="s">
        <v>181</v>
      </c>
    </row>
    <row r="65" spans="1:5" x14ac:dyDescent="0.2">
      <c r="B65" s="128"/>
      <c r="C65" s="9"/>
    </row>
    <row r="66" spans="1:5" x14ac:dyDescent="0.2">
      <c r="A66" s="278">
        <v>44317</v>
      </c>
      <c r="B66" s="279"/>
      <c r="C66" s="143">
        <v>100733</v>
      </c>
      <c r="D66" s="280"/>
      <c r="E66" s="280">
        <v>20</v>
      </c>
    </row>
    <row r="67" spans="1:5" x14ac:dyDescent="0.2">
      <c r="A67" s="278">
        <v>44593</v>
      </c>
      <c r="B67" s="279"/>
      <c r="C67" s="143">
        <v>100747</v>
      </c>
      <c r="D67" s="280"/>
      <c r="E67" s="280">
        <v>10</v>
      </c>
    </row>
    <row r="68" spans="1:5" x14ac:dyDescent="0.2">
      <c r="A68" s="278">
        <v>44621</v>
      </c>
      <c r="B68" s="279"/>
      <c r="C68" s="143">
        <v>100749</v>
      </c>
      <c r="D68" s="280"/>
      <c r="E68" s="280">
        <v>10</v>
      </c>
    </row>
  </sheetData>
  <mergeCells count="3">
    <mergeCell ref="A1:K1"/>
    <mergeCell ref="C3:I3"/>
    <mergeCell ref="J3:K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4"/>
  <sheetViews>
    <sheetView topLeftCell="A3" zoomScaleNormal="100" workbookViewId="0">
      <selection activeCell="B13" sqref="B13"/>
    </sheetView>
  </sheetViews>
  <sheetFormatPr defaultColWidth="11.42578125" defaultRowHeight="12.75" x14ac:dyDescent="0.2"/>
  <cols>
    <col min="1" max="1" width="11.140625" bestFit="1" customWidth="1"/>
    <col min="2" max="2" width="27.85546875" style="3" customWidth="1"/>
    <col min="3" max="3" width="7.85546875" style="4" customWidth="1"/>
    <col min="4" max="4" width="8.42578125" style="1" customWidth="1"/>
    <col min="5" max="5" width="11.42578125" style="1" customWidth="1"/>
    <col min="6" max="6" width="26.85546875" style="1" customWidth="1"/>
    <col min="7" max="7" width="8.42578125" style="1" hidden="1" customWidth="1"/>
    <col min="8" max="16384" width="11.42578125" style="1"/>
  </cols>
  <sheetData>
    <row r="1" spans="1:7" ht="18" x14ac:dyDescent="0.25">
      <c r="A1" s="285" t="s">
        <v>30</v>
      </c>
      <c r="B1" s="285"/>
      <c r="C1" s="285"/>
      <c r="D1" s="285"/>
      <c r="E1" s="285"/>
      <c r="F1" s="285"/>
      <c r="G1" s="285"/>
    </row>
    <row r="2" spans="1:7" x14ac:dyDescent="0.2">
      <c r="A2" s="2"/>
    </row>
    <row r="3" spans="1:7" ht="16.5" thickBot="1" x14ac:dyDescent="0.3">
      <c r="C3" s="281" t="s">
        <v>0</v>
      </c>
      <c r="D3" s="281"/>
      <c r="E3" s="281"/>
      <c r="F3" s="283" t="s">
        <v>1</v>
      </c>
      <c r="G3" s="284"/>
    </row>
    <row r="4" spans="1:7" s="12" customFormat="1" x14ac:dyDescent="0.2">
      <c r="A4" s="67" t="s">
        <v>2</v>
      </c>
      <c r="B4" s="6"/>
      <c r="C4" s="15" t="s">
        <v>27</v>
      </c>
      <c r="D4" s="64" t="s">
        <v>3</v>
      </c>
      <c r="E4" s="64" t="s">
        <v>43</v>
      </c>
      <c r="F4" s="68" t="s">
        <v>44</v>
      </c>
      <c r="G4" s="64" t="s">
        <v>21</v>
      </c>
    </row>
    <row r="5" spans="1:7" x14ac:dyDescent="0.2">
      <c r="A5" s="7" t="str">
        <f>'Williamscot Community'!A5</f>
        <v>2021-2022</v>
      </c>
      <c r="E5" s="75"/>
    </row>
    <row r="6" spans="1:7" x14ac:dyDescent="0.2">
      <c r="A6" s="10">
        <v>44287</v>
      </c>
      <c r="B6" s="62" t="str">
        <f>'Williamscot Community'!B6</f>
        <v>OPENING BALANCE B/f 2021-22</v>
      </c>
      <c r="D6" s="38">
        <v>4446.3900000000003</v>
      </c>
      <c r="E6" s="40"/>
    </row>
    <row r="7" spans="1:7" x14ac:dyDescent="0.2">
      <c r="A7" s="8">
        <v>44287</v>
      </c>
      <c r="B7" s="102" t="s">
        <v>82</v>
      </c>
      <c r="D7" s="1">
        <f>D6-E7+F7</f>
        <v>0.03</v>
      </c>
      <c r="E7" s="40">
        <v>4446.3900000000003</v>
      </c>
      <c r="F7" s="1">
        <v>0.03</v>
      </c>
      <c r="G7" s="1">
        <v>0.06</v>
      </c>
    </row>
    <row r="8" spans="1:7" x14ac:dyDescent="0.2">
      <c r="A8" s="8"/>
      <c r="B8" s="102"/>
      <c r="D8" s="1">
        <f t="shared" ref="D8:D22" si="0">D7-E8+F8</f>
        <v>0.03</v>
      </c>
      <c r="E8" s="40"/>
      <c r="G8" s="1">
        <v>0.06</v>
      </c>
    </row>
    <row r="9" spans="1:7" x14ac:dyDescent="0.2">
      <c r="A9" s="103"/>
      <c r="B9" s="102"/>
      <c r="D9" s="1">
        <f t="shared" si="0"/>
        <v>0.03</v>
      </c>
      <c r="E9" s="40"/>
      <c r="G9" s="1">
        <v>0.06</v>
      </c>
    </row>
    <row r="10" spans="1:7" x14ac:dyDescent="0.2">
      <c r="A10" s="8"/>
      <c r="B10" s="102"/>
      <c r="D10" s="1">
        <f t="shared" si="0"/>
        <v>0.03</v>
      </c>
      <c r="E10" s="40"/>
      <c r="F10" s="9"/>
      <c r="G10" s="1">
        <v>0.06</v>
      </c>
    </row>
    <row r="11" spans="1:7" x14ac:dyDescent="0.2">
      <c r="A11" s="8"/>
      <c r="B11" s="102"/>
      <c r="D11" s="1">
        <f t="shared" si="0"/>
        <v>0.03</v>
      </c>
      <c r="E11" s="40"/>
      <c r="G11" s="1">
        <v>0.06</v>
      </c>
    </row>
    <row r="12" spans="1:7" x14ac:dyDescent="0.2">
      <c r="A12" s="8"/>
      <c r="B12" s="102"/>
      <c r="D12" s="1">
        <f t="shared" si="0"/>
        <v>0.03</v>
      </c>
      <c r="E12" s="40"/>
      <c r="G12" s="1">
        <v>0.06</v>
      </c>
    </row>
    <row r="13" spans="1:7" x14ac:dyDescent="0.2">
      <c r="A13" s="8"/>
      <c r="B13" s="102"/>
      <c r="D13" s="1">
        <f t="shared" si="0"/>
        <v>0.03</v>
      </c>
      <c r="E13" s="40"/>
      <c r="G13" s="1">
        <v>0.06</v>
      </c>
    </row>
    <row r="14" spans="1:7" s="140" customFormat="1" x14ac:dyDescent="0.2">
      <c r="A14" s="139"/>
      <c r="B14" s="102"/>
      <c r="C14" s="111"/>
      <c r="D14" s="1">
        <f t="shared" si="0"/>
        <v>0.03</v>
      </c>
      <c r="E14" s="141"/>
      <c r="G14" s="140">
        <v>0.06</v>
      </c>
    </row>
    <row r="15" spans="1:7" x14ac:dyDescent="0.2">
      <c r="A15" s="8"/>
      <c r="B15" s="102"/>
      <c r="D15" s="1">
        <f t="shared" si="0"/>
        <v>0.03</v>
      </c>
      <c r="E15" s="40"/>
      <c r="G15" s="1">
        <v>0.06</v>
      </c>
    </row>
    <row r="16" spans="1:7" x14ac:dyDescent="0.2">
      <c r="A16" s="8"/>
      <c r="B16" s="102"/>
      <c r="D16" s="1">
        <f t="shared" si="0"/>
        <v>0.03</v>
      </c>
      <c r="E16" s="40"/>
      <c r="G16" s="1">
        <v>0.1</v>
      </c>
    </row>
    <row r="17" spans="1:7" s="22" customFormat="1" x14ac:dyDescent="0.2">
      <c r="A17" s="8"/>
      <c r="B17" s="102"/>
      <c r="C17" s="23"/>
      <c r="D17" s="1">
        <f t="shared" si="0"/>
        <v>0.03</v>
      </c>
      <c r="E17" s="40"/>
      <c r="F17" s="1"/>
      <c r="G17" s="1">
        <v>0.1</v>
      </c>
    </row>
    <row r="18" spans="1:7" s="22" customFormat="1" x14ac:dyDescent="0.2">
      <c r="A18" s="8"/>
      <c r="B18" s="102"/>
      <c r="C18" s="23"/>
      <c r="D18" s="1">
        <f t="shared" si="0"/>
        <v>0.03</v>
      </c>
      <c r="E18" s="40"/>
      <c r="F18" s="1"/>
      <c r="G18" s="1"/>
    </row>
    <row r="19" spans="1:7" s="22" customFormat="1" x14ac:dyDescent="0.2">
      <c r="A19" s="8"/>
      <c r="B19" s="102"/>
      <c r="C19" s="23"/>
      <c r="D19" s="1">
        <f t="shared" si="0"/>
        <v>0.03</v>
      </c>
      <c r="E19" s="40"/>
      <c r="F19" s="1"/>
      <c r="G19" s="1"/>
    </row>
    <row r="20" spans="1:7" s="22" customFormat="1" x14ac:dyDescent="0.2">
      <c r="A20" s="8"/>
      <c r="B20" s="102"/>
      <c r="C20" s="23"/>
      <c r="D20" s="1">
        <f t="shared" si="0"/>
        <v>0.03</v>
      </c>
      <c r="E20" s="40"/>
      <c r="F20" s="1"/>
      <c r="G20" s="1"/>
    </row>
    <row r="21" spans="1:7" s="22" customFormat="1" x14ac:dyDescent="0.2">
      <c r="A21" s="8"/>
      <c r="B21" s="3"/>
      <c r="C21" s="23"/>
      <c r="D21" s="1">
        <f t="shared" si="0"/>
        <v>0.03</v>
      </c>
      <c r="E21" s="40"/>
      <c r="F21" s="9"/>
      <c r="G21" s="9"/>
    </row>
    <row r="22" spans="1:7" s="22" customFormat="1" x14ac:dyDescent="0.2">
      <c r="A22" s="8" t="e">
        <f>#REF!</f>
        <v>#REF!</v>
      </c>
      <c r="B22" s="37" t="e">
        <f>#REF!</f>
        <v>#REF!</v>
      </c>
      <c r="C22" s="23"/>
      <c r="D22" s="1">
        <f t="shared" si="0"/>
        <v>0.03</v>
      </c>
      <c r="E22" s="76"/>
      <c r="F22" s="9"/>
      <c r="G22" s="9"/>
    </row>
    <row r="23" spans="1:7" x14ac:dyDescent="0.2">
      <c r="E23" s="96" t="s">
        <v>50</v>
      </c>
      <c r="F23" s="98" t="s">
        <v>51</v>
      </c>
      <c r="G23" s="11">
        <f>SUM(G6:G17)</f>
        <v>0.74</v>
      </c>
    </row>
    <row r="24" spans="1:7" x14ac:dyDescent="0.2">
      <c r="E24" s="28">
        <f>SUM(E7:E17)</f>
        <v>4446.3900000000003</v>
      </c>
      <c r="F24" s="28">
        <f>SUM(F7:F20)</f>
        <v>0.03</v>
      </c>
    </row>
    <row r="26" spans="1:7" ht="13.5" thickBot="1" x14ac:dyDescent="0.25"/>
    <row r="27" spans="1:7" x14ac:dyDescent="0.2">
      <c r="A27" s="41" t="s">
        <v>180</v>
      </c>
      <c r="B27" s="42"/>
      <c r="C27" s="43"/>
      <c r="D27" s="44"/>
      <c r="E27" s="71"/>
    </row>
    <row r="28" spans="1:7" x14ac:dyDescent="0.2">
      <c r="A28" s="124" t="s">
        <v>182</v>
      </c>
      <c r="B28" s="25"/>
      <c r="C28" s="21"/>
      <c r="D28" s="9"/>
      <c r="E28" s="110">
        <v>0.03</v>
      </c>
    </row>
    <row r="29" spans="1:7" x14ac:dyDescent="0.2">
      <c r="A29" s="124" t="s">
        <v>179</v>
      </c>
      <c r="B29" s="25"/>
      <c r="C29" s="21"/>
      <c r="D29" s="9"/>
      <c r="E29" s="32">
        <f>D22</f>
        <v>0.03</v>
      </c>
    </row>
    <row r="30" spans="1:7" x14ac:dyDescent="0.2">
      <c r="A30" s="48" t="s">
        <v>29</v>
      </c>
      <c r="B30" s="49"/>
      <c r="C30" s="50"/>
      <c r="D30" s="51"/>
      <c r="E30" s="72">
        <f>E28-E29</f>
        <v>0</v>
      </c>
    </row>
    <row r="31" spans="1:7" x14ac:dyDescent="0.2">
      <c r="A31" s="46" t="s">
        <v>17</v>
      </c>
      <c r="B31" s="25"/>
      <c r="C31" s="21"/>
      <c r="D31" s="9"/>
      <c r="E31" s="32"/>
    </row>
    <row r="32" spans="1:7" x14ac:dyDescent="0.2">
      <c r="A32" s="53"/>
      <c r="B32" s="25"/>
      <c r="C32" s="21"/>
      <c r="D32" s="9"/>
      <c r="E32" s="73">
        <f>E30-E31</f>
        <v>0</v>
      </c>
    </row>
    <row r="33" spans="1:5" x14ac:dyDescent="0.2">
      <c r="A33" s="55"/>
      <c r="B33" s="25"/>
      <c r="C33" s="21"/>
      <c r="D33" s="9"/>
      <c r="E33" s="73"/>
    </row>
    <row r="34" spans="1:5" ht="13.5" thickBot="1" x14ac:dyDescent="0.25">
      <c r="A34" s="56"/>
      <c r="B34" s="57" t="s">
        <v>16</v>
      </c>
      <c r="C34" s="58"/>
      <c r="D34" s="59"/>
      <c r="E34" s="74"/>
    </row>
  </sheetData>
  <mergeCells count="3">
    <mergeCell ref="A1:G1"/>
    <mergeCell ref="C3:E3"/>
    <mergeCell ref="F3:G3"/>
  </mergeCells>
  <phoneticPr fontId="0" type="noConversion"/>
  <pageMargins left="0.43307086614173229" right="0.35433070866141736" top="0.98425196850393704" bottom="0.98425196850393704" header="0.51181102362204722" footer="0.51181102362204722"/>
  <pageSetup paperSize="9" orientation="landscape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7"/>
  <sheetViews>
    <sheetView zoomScaleNormal="100" workbookViewId="0">
      <selection activeCell="A21" sqref="A21:A22"/>
    </sheetView>
  </sheetViews>
  <sheetFormatPr defaultColWidth="11.42578125" defaultRowHeight="12.75" x14ac:dyDescent="0.2"/>
  <cols>
    <col min="1" max="1" width="11.140625" style="26" bestFit="1" customWidth="1"/>
    <col min="2" max="2" width="33.140625" style="25" customWidth="1"/>
    <col min="3" max="3" width="8.42578125" style="21" customWidth="1"/>
    <col min="4" max="4" width="10.140625" style="9" bestFit="1" customWidth="1"/>
    <col min="5" max="5" width="11.7109375" style="9" bestFit="1" customWidth="1"/>
    <col min="6" max="6" width="11" style="35" customWidth="1"/>
    <col min="7" max="7" width="15.140625" style="9" hidden="1" customWidth="1"/>
    <col min="8" max="8" width="8.85546875" style="9" customWidth="1"/>
    <col min="9" max="16384" width="11.42578125" style="9"/>
  </cols>
  <sheetData>
    <row r="1" spans="1:8" ht="16.5" x14ac:dyDescent="0.25">
      <c r="A1" s="290" t="s">
        <v>31</v>
      </c>
      <c r="B1" s="290"/>
      <c r="C1" s="290"/>
      <c r="D1" s="290"/>
      <c r="E1" s="290"/>
      <c r="F1" s="290"/>
      <c r="G1" s="290"/>
      <c r="H1" s="2"/>
    </row>
    <row r="2" spans="1:8" x14ac:dyDescent="0.2">
      <c r="A2" s="2"/>
    </row>
    <row r="3" spans="1:8" ht="15.75" x14ac:dyDescent="0.25">
      <c r="B3" s="77"/>
      <c r="C3" s="288" t="s">
        <v>0</v>
      </c>
      <c r="D3" s="288"/>
      <c r="E3" s="289"/>
      <c r="F3" s="286" t="s">
        <v>1</v>
      </c>
      <c r="G3" s="287"/>
      <c r="H3" s="61"/>
    </row>
    <row r="4" spans="1:8" s="31" customFormat="1" ht="15" x14ac:dyDescent="0.25">
      <c r="A4" s="144" t="s">
        <v>2</v>
      </c>
      <c r="B4" s="145"/>
      <c r="C4" s="146" t="s">
        <v>27</v>
      </c>
      <c r="D4" s="147" t="s">
        <v>3</v>
      </c>
      <c r="E4" s="147" t="s">
        <v>43</v>
      </c>
      <c r="F4" s="148" t="s">
        <v>44</v>
      </c>
      <c r="G4" s="147" t="s">
        <v>21</v>
      </c>
      <c r="H4" s="149"/>
    </row>
    <row r="5" spans="1:8" ht="15" x14ac:dyDescent="0.25">
      <c r="A5" s="150" t="str">
        <f>'Playground 2nd'!A5</f>
        <v>2021-2022</v>
      </c>
      <c r="B5" s="151"/>
      <c r="C5" s="152"/>
      <c r="D5" s="39"/>
      <c r="E5" s="39"/>
      <c r="F5" s="153"/>
      <c r="G5" s="39"/>
      <c r="H5" s="39"/>
    </row>
    <row r="6" spans="1:8" ht="15" x14ac:dyDescent="0.25">
      <c r="A6" s="154">
        <f>'Playground 2nd'!A6</f>
        <v>44287</v>
      </c>
      <c r="B6" s="155" t="str">
        <f>'Playground 2nd'!B6</f>
        <v>OPENING BALANCE B/f 2021-22</v>
      </c>
      <c r="C6" s="152"/>
      <c r="D6" s="104">
        <v>2.3199999999999998</v>
      </c>
      <c r="E6" s="39"/>
      <c r="F6" s="153"/>
      <c r="G6" s="39"/>
      <c r="H6" s="39"/>
    </row>
    <row r="7" spans="1:8" ht="14.25" x14ac:dyDescent="0.2">
      <c r="A7" s="154"/>
      <c r="B7" s="151"/>
      <c r="C7" s="152"/>
      <c r="D7" s="39"/>
      <c r="E7" s="39"/>
      <c r="F7" s="153"/>
      <c r="G7" s="39"/>
      <c r="H7" s="39"/>
    </row>
    <row r="8" spans="1:8" ht="14.25" x14ac:dyDescent="0.2">
      <c r="A8" s="154"/>
      <c r="B8" s="151"/>
      <c r="C8" s="152"/>
      <c r="D8" s="39"/>
      <c r="E8" s="39"/>
      <c r="F8" s="153"/>
      <c r="G8" s="39"/>
      <c r="H8" s="39"/>
    </row>
    <row r="9" spans="1:8" ht="14.25" x14ac:dyDescent="0.2">
      <c r="A9" s="154"/>
      <c r="B9" s="151"/>
      <c r="C9" s="152"/>
      <c r="D9" s="39"/>
      <c r="E9" s="39"/>
      <c r="F9" s="153"/>
      <c r="G9" s="39"/>
      <c r="H9" s="39"/>
    </row>
    <row r="10" spans="1:8" ht="14.25" x14ac:dyDescent="0.2">
      <c r="A10" s="154"/>
      <c r="B10" s="151"/>
      <c r="C10" s="152"/>
      <c r="D10" s="39"/>
      <c r="E10" s="39"/>
      <c r="F10" s="153"/>
      <c r="G10" s="39"/>
      <c r="H10" s="39"/>
    </row>
    <row r="11" spans="1:8" ht="14.25" x14ac:dyDescent="0.2">
      <c r="A11" s="154"/>
      <c r="B11" s="151"/>
      <c r="C11" s="152"/>
      <c r="D11" s="39"/>
      <c r="E11" s="39"/>
      <c r="F11" s="153"/>
      <c r="G11" s="39"/>
      <c r="H11" s="39"/>
    </row>
    <row r="12" spans="1:8" ht="15" x14ac:dyDescent="0.25">
      <c r="A12" s="154" t="e">
        <f>'Playground 2nd'!A22</f>
        <v>#REF!</v>
      </c>
      <c r="B12" s="156" t="e">
        <f>'Playground 2nd'!B22</f>
        <v>#REF!</v>
      </c>
      <c r="C12" s="152"/>
      <c r="D12" s="157">
        <f>D6</f>
        <v>2.3199999999999998</v>
      </c>
      <c r="E12" s="39"/>
      <c r="F12" s="153"/>
      <c r="G12" s="39"/>
      <c r="H12" s="39"/>
    </row>
    <row r="13" spans="1:8" ht="14.25" x14ac:dyDescent="0.2">
      <c r="A13" s="154"/>
      <c r="B13" s="151"/>
      <c r="C13" s="152"/>
      <c r="D13" s="39"/>
      <c r="E13" s="158" t="s">
        <v>50</v>
      </c>
      <c r="F13" s="159" t="s">
        <v>51</v>
      </c>
      <c r="G13" s="160">
        <f>SUM(G6:G12)</f>
        <v>0</v>
      </c>
      <c r="H13" s="39"/>
    </row>
    <row r="14" spans="1:8" ht="14.25" x14ac:dyDescent="0.2">
      <c r="A14" s="154"/>
      <c r="B14" s="151"/>
      <c r="C14" s="152"/>
      <c r="D14" s="39"/>
      <c r="E14" s="160">
        <f>SUM(E7:E10)</f>
        <v>0</v>
      </c>
      <c r="F14" s="160">
        <f>SUM(F7:F10)</f>
        <v>0</v>
      </c>
      <c r="G14" s="39"/>
      <c r="H14" s="39"/>
    </row>
    <row r="15" spans="1:8" ht="14.25" x14ac:dyDescent="0.2">
      <c r="A15" s="154"/>
      <c r="B15" s="151"/>
      <c r="C15" s="152"/>
      <c r="D15" s="39"/>
      <c r="E15" s="39"/>
      <c r="F15" s="153"/>
      <c r="G15" s="39"/>
      <c r="H15" s="39"/>
    </row>
    <row r="16" spans="1:8" ht="14.25" x14ac:dyDescent="0.2">
      <c r="A16" s="161"/>
      <c r="B16" s="151"/>
      <c r="C16" s="152"/>
      <c r="D16" s="39"/>
      <c r="E16" s="39"/>
      <c r="F16" s="153"/>
      <c r="G16" s="39"/>
      <c r="H16" s="39"/>
    </row>
    <row r="17" spans="1:8" ht="14.25" x14ac:dyDescent="0.2">
      <c r="A17" s="86"/>
      <c r="B17" s="151"/>
      <c r="C17" s="152"/>
      <c r="D17" s="39"/>
      <c r="E17" s="39"/>
      <c r="F17" s="153"/>
      <c r="G17" s="39"/>
      <c r="H17" s="39"/>
    </row>
    <row r="18" spans="1:8" ht="14.25" x14ac:dyDescent="0.2">
      <c r="A18" s="86"/>
      <c r="B18" s="151"/>
      <c r="C18" s="152"/>
      <c r="D18" s="39"/>
      <c r="E18" s="39"/>
      <c r="F18" s="153"/>
      <c r="G18" s="39"/>
      <c r="H18" s="39"/>
    </row>
    <row r="19" spans="1:8" ht="15" thickBot="1" x14ac:dyDescent="0.25">
      <c r="A19" s="86"/>
      <c r="B19" s="151"/>
      <c r="C19" s="152"/>
      <c r="D19" s="39"/>
      <c r="E19" s="39"/>
      <c r="F19" s="153"/>
      <c r="G19" s="39"/>
      <c r="H19" s="39"/>
    </row>
    <row r="20" spans="1:8" ht="15" x14ac:dyDescent="0.25">
      <c r="A20" s="162" t="str">
        <f>'Playground 2nd'!A27</f>
        <v>Reconciled 31/03/2022</v>
      </c>
      <c r="B20" s="163"/>
      <c r="C20" s="164"/>
      <c r="D20" s="165"/>
      <c r="E20" s="166"/>
      <c r="F20" s="153"/>
      <c r="G20" s="39"/>
      <c r="H20" s="39"/>
    </row>
    <row r="21" spans="1:8" ht="14.25" x14ac:dyDescent="0.2">
      <c r="A21" s="124" t="s">
        <v>182</v>
      </c>
      <c r="B21" s="151"/>
      <c r="C21" s="152"/>
      <c r="D21" s="39"/>
      <c r="E21" s="168">
        <v>2.3199999999999998</v>
      </c>
      <c r="F21" s="153"/>
      <c r="G21" s="39"/>
      <c r="H21" s="39"/>
    </row>
    <row r="22" spans="1:8" ht="14.25" x14ac:dyDescent="0.2">
      <c r="A22" s="124" t="s">
        <v>179</v>
      </c>
      <c r="B22" s="151"/>
      <c r="C22" s="152"/>
      <c r="D22" s="39"/>
      <c r="E22" s="169">
        <f>D12</f>
        <v>2.3199999999999998</v>
      </c>
      <c r="F22" s="153"/>
      <c r="G22" s="39"/>
      <c r="H22" s="39"/>
    </row>
    <row r="23" spans="1:8" ht="14.25" x14ac:dyDescent="0.2">
      <c r="A23" s="170" t="s">
        <v>29</v>
      </c>
      <c r="B23" s="171"/>
      <c r="C23" s="172"/>
      <c r="D23" s="173"/>
      <c r="E23" s="174">
        <f>E21-E22</f>
        <v>0</v>
      </c>
      <c r="F23" s="153"/>
      <c r="G23" s="39"/>
      <c r="H23" s="39"/>
    </row>
    <row r="24" spans="1:8" ht="14.25" x14ac:dyDescent="0.2">
      <c r="A24" s="167" t="s">
        <v>17</v>
      </c>
      <c r="B24" s="151"/>
      <c r="C24" s="152"/>
      <c r="D24" s="39"/>
      <c r="E24" s="169">
        <v>0</v>
      </c>
      <c r="F24" s="153"/>
      <c r="G24" s="39"/>
      <c r="H24" s="39"/>
    </row>
    <row r="25" spans="1:8" ht="14.25" x14ac:dyDescent="0.2">
      <c r="A25" s="175"/>
      <c r="B25" s="151"/>
      <c r="C25" s="152"/>
      <c r="D25" s="39"/>
      <c r="E25" s="174">
        <f>E23-E24</f>
        <v>0</v>
      </c>
      <c r="F25" s="153"/>
      <c r="G25" s="39"/>
      <c r="H25" s="39"/>
    </row>
    <row r="26" spans="1:8" ht="14.25" x14ac:dyDescent="0.2">
      <c r="A26" s="176"/>
      <c r="B26" s="151"/>
      <c r="C26" s="152"/>
      <c r="D26" s="39"/>
      <c r="E26" s="174"/>
      <c r="F26" s="153"/>
      <c r="G26" s="39"/>
      <c r="H26" s="39"/>
    </row>
    <row r="27" spans="1:8" ht="15" thickBot="1" x14ac:dyDescent="0.25">
      <c r="A27" s="177"/>
      <c r="B27" s="178" t="s">
        <v>16</v>
      </c>
      <c r="C27" s="179"/>
      <c r="D27" s="180"/>
      <c r="E27" s="181"/>
      <c r="F27" s="153"/>
      <c r="G27" s="39"/>
      <c r="H27" s="39"/>
    </row>
  </sheetData>
  <mergeCells count="3">
    <mergeCell ref="F3:G3"/>
    <mergeCell ref="C3:E3"/>
    <mergeCell ref="A1:G1"/>
  </mergeCells>
  <phoneticPr fontId="0" type="noConversion"/>
  <pageMargins left="0.4" right="0.32" top="1" bottom="1" header="0.5" footer="0.5"/>
  <pageSetup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5"/>
  <sheetViews>
    <sheetView zoomScaleNormal="100" workbookViewId="0">
      <selection activeCell="A15" sqref="A15"/>
    </sheetView>
  </sheetViews>
  <sheetFormatPr defaultColWidth="11.42578125" defaultRowHeight="12.75" x14ac:dyDescent="0.2"/>
  <cols>
    <col min="1" max="1" width="48.85546875" style="1" customWidth="1"/>
    <col min="2" max="2" width="14.28515625" style="1" bestFit="1" customWidth="1"/>
    <col min="3" max="3" width="2.7109375" style="1" hidden="1" customWidth="1"/>
    <col min="4" max="4" width="15.42578125" style="1" customWidth="1"/>
    <col min="5" max="5" width="17.5703125" style="1" customWidth="1"/>
    <col min="6" max="6" width="11.28515625" style="1" customWidth="1"/>
    <col min="7" max="7" width="17.7109375" style="1" customWidth="1"/>
    <col min="8" max="16384" width="11.42578125" style="1"/>
  </cols>
  <sheetData>
    <row r="1" spans="1:14" ht="18" x14ac:dyDescent="0.25">
      <c r="A1" s="291" t="s">
        <v>178</v>
      </c>
      <c r="B1" s="291"/>
      <c r="C1" s="291"/>
      <c r="D1" s="291"/>
      <c r="E1" s="291"/>
      <c r="F1" s="291"/>
      <c r="G1" s="291"/>
      <c r="H1" s="39"/>
    </row>
    <row r="2" spans="1:14" ht="14.25" x14ac:dyDescent="0.2">
      <c r="A2" s="189"/>
      <c r="B2" s="189"/>
      <c r="C2" s="189"/>
      <c r="D2" s="189"/>
      <c r="E2" s="189"/>
      <c r="F2" s="189"/>
      <c r="G2" s="189"/>
      <c r="H2" s="39"/>
    </row>
    <row r="3" spans="1:14" ht="15.75" x14ac:dyDescent="0.25">
      <c r="A3" s="188" t="s">
        <v>15</v>
      </c>
      <c r="B3" s="287" t="s">
        <v>10</v>
      </c>
      <c r="C3" s="287"/>
      <c r="D3" s="287"/>
      <c r="E3" s="287"/>
      <c r="F3" s="287"/>
      <c r="G3" s="287"/>
      <c r="H3" s="39"/>
    </row>
    <row r="4" spans="1:14" ht="15" thickBot="1" x14ac:dyDescent="0.25">
      <c r="A4" s="190"/>
      <c r="B4" s="190"/>
      <c r="C4" s="190"/>
      <c r="D4" s="190"/>
      <c r="E4" s="190"/>
      <c r="F4" s="190"/>
      <c r="G4" s="190"/>
      <c r="H4" s="39"/>
    </row>
    <row r="5" spans="1:14" s="196" customFormat="1" ht="30.75" thickBot="1" x14ac:dyDescent="0.3">
      <c r="B5" s="197" t="s">
        <v>38</v>
      </c>
      <c r="C5" s="198"/>
      <c r="D5" s="199" t="s">
        <v>39</v>
      </c>
      <c r="E5" s="199" t="s">
        <v>40</v>
      </c>
      <c r="F5" s="199" t="s">
        <v>54</v>
      </c>
      <c r="G5" s="199" t="s">
        <v>41</v>
      </c>
      <c r="J5" s="292"/>
      <c r="K5"/>
      <c r="L5"/>
      <c r="M5"/>
      <c r="N5"/>
    </row>
    <row r="6" spans="1:14" ht="14.25" x14ac:dyDescent="0.2">
      <c r="A6" s="201" t="s">
        <v>68</v>
      </c>
      <c r="B6" s="202">
        <f>'Wardington Community'!E115</f>
        <v>20260.560000000005</v>
      </c>
      <c r="C6" s="203"/>
      <c r="D6" s="202">
        <f>'Wardington Community'!G115</f>
        <v>0</v>
      </c>
      <c r="E6" s="204">
        <f>'Wardington Community'!E117</f>
        <v>0</v>
      </c>
      <c r="F6" s="200">
        <f>B6+E6-D6</f>
        <v>20260.560000000005</v>
      </c>
      <c r="G6" s="205">
        <f t="shared" ref="G6:G10" si="0">D6-E6+F6</f>
        <v>20260.560000000005</v>
      </c>
      <c r="H6" s="39"/>
      <c r="J6"/>
      <c r="K6"/>
      <c r="L6"/>
      <c r="M6"/>
      <c r="N6" s="16"/>
    </row>
    <row r="7" spans="1:14" ht="14.25" x14ac:dyDescent="0.2">
      <c r="A7" s="201" t="s">
        <v>35</v>
      </c>
      <c r="B7" s="202">
        <f>'Playground 2nd'!E29</f>
        <v>0.03</v>
      </c>
      <c r="C7" s="203"/>
      <c r="D7" s="202">
        <f>'Playground 2nd'!G29</f>
        <v>0</v>
      </c>
      <c r="E7" s="204">
        <f>'Playground 2nd'!E31</f>
        <v>0</v>
      </c>
      <c r="F7" s="200">
        <f>B7+E7-D7</f>
        <v>0.03</v>
      </c>
      <c r="G7" s="205">
        <f t="shared" si="0"/>
        <v>0.03</v>
      </c>
      <c r="H7" s="39"/>
      <c r="J7"/>
      <c r="K7"/>
      <c r="L7"/>
      <c r="M7"/>
      <c r="N7" s="16"/>
    </row>
    <row r="8" spans="1:14" ht="14.25" x14ac:dyDescent="0.2">
      <c r="A8" s="201" t="s">
        <v>34</v>
      </c>
      <c r="B8" s="202">
        <v>6046.68</v>
      </c>
      <c r="C8" s="203"/>
      <c r="D8" s="202">
        <v>6086.68</v>
      </c>
      <c r="E8" s="204">
        <v>40</v>
      </c>
      <c r="F8" s="200">
        <f>B8+E8-D8</f>
        <v>0</v>
      </c>
      <c r="G8" s="205">
        <f t="shared" si="0"/>
        <v>6046.68</v>
      </c>
      <c r="H8" s="273"/>
      <c r="J8"/>
      <c r="K8"/>
      <c r="L8"/>
      <c r="M8"/>
      <c r="N8" s="16"/>
    </row>
    <row r="9" spans="1:14" ht="15" x14ac:dyDescent="0.25">
      <c r="A9" s="201" t="s">
        <v>36</v>
      </c>
      <c r="B9" s="202">
        <f>'Williamscot Community'!E25</f>
        <v>5407.4</v>
      </c>
      <c r="C9" s="203"/>
      <c r="D9" s="202">
        <f>'Williamscot Community'!G25</f>
        <v>0</v>
      </c>
      <c r="E9" s="204">
        <v>0</v>
      </c>
      <c r="F9" s="200">
        <f>B9+E9-D9</f>
        <v>5407.4</v>
      </c>
      <c r="G9" s="205">
        <f t="shared" si="0"/>
        <v>5407.4</v>
      </c>
      <c r="H9" s="39"/>
      <c r="J9" s="292"/>
      <c r="K9"/>
      <c r="L9"/>
      <c r="M9"/>
      <c r="N9" s="16"/>
    </row>
    <row r="10" spans="1:14" ht="15" thickBot="1" x14ac:dyDescent="0.25">
      <c r="A10" s="206" t="s">
        <v>37</v>
      </c>
      <c r="B10" s="207">
        <v>2.3199999999999998</v>
      </c>
      <c r="C10" s="208"/>
      <c r="D10" s="207">
        <v>2.3199999999999998</v>
      </c>
      <c r="E10" s="209">
        <f>'Base Rate Tracker'!E24</f>
        <v>0</v>
      </c>
      <c r="F10" s="200">
        <f>B10+E10-D10</f>
        <v>0</v>
      </c>
      <c r="G10" s="210">
        <f t="shared" si="0"/>
        <v>2.3199999999999998</v>
      </c>
      <c r="H10" s="39"/>
    </row>
    <row r="11" spans="1:14" ht="15.75" thickBot="1" x14ac:dyDescent="0.3">
      <c r="A11" s="211" t="s">
        <v>4</v>
      </c>
      <c r="B11" s="212">
        <f>SUM(B6:B10)</f>
        <v>31716.990000000005</v>
      </c>
      <c r="C11" s="213"/>
      <c r="D11" s="212">
        <f>SUM(D6:D10)</f>
        <v>6089</v>
      </c>
      <c r="E11" s="212">
        <f>SUM(E6:E10)</f>
        <v>40</v>
      </c>
      <c r="F11" s="212">
        <f>SUM(F6:F10)</f>
        <v>25667.990000000005</v>
      </c>
      <c r="G11" s="212">
        <f>SUM(G6:G10)</f>
        <v>31716.990000000005</v>
      </c>
      <c r="H11" s="39"/>
    </row>
    <row r="12" spans="1:14" ht="14.25" x14ac:dyDescent="0.2">
      <c r="A12" s="87"/>
      <c r="B12" s="87"/>
      <c r="C12" s="87"/>
      <c r="D12" s="87"/>
      <c r="E12" s="87"/>
      <c r="F12" s="87"/>
      <c r="G12" s="87"/>
      <c r="H12" s="39"/>
    </row>
    <row r="13" spans="1:14" ht="15.75" x14ac:dyDescent="0.25">
      <c r="A13" s="214" t="s">
        <v>53</v>
      </c>
      <c r="B13" s="87"/>
      <c r="C13" s="87"/>
      <c r="D13" s="87"/>
      <c r="E13" s="87"/>
      <c r="F13" s="87"/>
      <c r="G13" s="87"/>
      <c r="H13" s="39"/>
      <c r="J13" s="1" t="s">
        <v>45</v>
      </c>
    </row>
    <row r="14" spans="1:14" s="19" customFormat="1" ht="15" x14ac:dyDescent="0.2">
      <c r="A14" s="18" t="s">
        <v>108</v>
      </c>
    </row>
    <row r="15" spans="1:14" s="19" customFormat="1" ht="15" x14ac:dyDescent="0.2">
      <c r="A15" s="18" t="s">
        <v>109</v>
      </c>
    </row>
    <row r="16" spans="1:14" s="19" customFormat="1" ht="15" x14ac:dyDescent="0.2">
      <c r="A16" s="18"/>
    </row>
    <row r="17" spans="1:14" x14ac:dyDescent="0.2">
      <c r="A17" s="17"/>
      <c r="B17" s="87"/>
      <c r="C17" s="87"/>
      <c r="D17" s="87"/>
      <c r="E17" s="87"/>
      <c r="F17" s="87"/>
      <c r="G17" s="87"/>
      <c r="H17" s="87"/>
    </row>
    <row r="18" spans="1:14" s="18" customFormat="1" ht="15.75" x14ac:dyDescent="0.25">
      <c r="A18" s="215" t="s">
        <v>6</v>
      </c>
      <c r="I18" s="216"/>
      <c r="J18" s="216"/>
      <c r="K18" s="20"/>
      <c r="L18" s="19"/>
      <c r="M18" s="217"/>
      <c r="N18" s="218"/>
    </row>
    <row r="19" spans="1:14" s="18" customFormat="1" ht="15.75" x14ac:dyDescent="0.25">
      <c r="A19" s="219" t="s">
        <v>183</v>
      </c>
      <c r="I19" s="216"/>
      <c r="J19" s="216"/>
      <c r="K19" s="20"/>
      <c r="L19" s="19"/>
      <c r="M19" s="19"/>
    </row>
    <row r="20" spans="1:14" s="18" customFormat="1" ht="15.75" x14ac:dyDescent="0.25">
      <c r="H20" s="220"/>
      <c r="I20" s="216"/>
      <c r="J20" s="216"/>
      <c r="K20" s="20"/>
      <c r="L20" s="19"/>
      <c r="M20" s="19"/>
    </row>
    <row r="21" spans="1:14" s="218" customFormat="1" ht="15.75" x14ac:dyDescent="0.25">
      <c r="A21" s="18"/>
      <c r="B21" s="18"/>
      <c r="C21" s="18"/>
      <c r="D21" s="18"/>
      <c r="E21" s="18"/>
      <c r="F21" s="18"/>
      <c r="G21" s="18"/>
      <c r="H21" s="19"/>
      <c r="I21" s="216"/>
      <c r="J21" s="216"/>
      <c r="K21" s="20"/>
      <c r="L21" s="217"/>
      <c r="M21" s="217"/>
    </row>
    <row r="22" spans="1:14" s="18" customFormat="1" ht="15.75" x14ac:dyDescent="0.25">
      <c r="A22" s="215" t="s">
        <v>47</v>
      </c>
      <c r="B22" s="215" t="s">
        <v>97</v>
      </c>
      <c r="C22" s="215"/>
      <c r="D22" s="215"/>
      <c r="E22" s="215"/>
      <c r="F22" s="215"/>
      <c r="H22" s="221"/>
      <c r="I22" s="221"/>
      <c r="J22" s="221"/>
      <c r="K22" s="20"/>
      <c r="L22" s="19"/>
      <c r="M22" s="19"/>
    </row>
    <row r="28" spans="1:14" x14ac:dyDescent="0.2">
      <c r="B28" s="13"/>
    </row>
    <row r="31" spans="1:14" x14ac:dyDescent="0.2">
      <c r="A31" s="13"/>
    </row>
    <row r="34" spans="4:4" x14ac:dyDescent="0.2">
      <c r="D34" s="13"/>
    </row>
    <row r="35" spans="4:4" x14ac:dyDescent="0.2">
      <c r="D35" s="13"/>
    </row>
  </sheetData>
  <mergeCells count="2">
    <mergeCell ref="A1:G1"/>
    <mergeCell ref="B3:G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7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2"/>
  <sheetViews>
    <sheetView workbookViewId="0">
      <selection activeCell="J42" sqref="J42"/>
    </sheetView>
  </sheetViews>
  <sheetFormatPr defaultRowHeight="12.75" x14ac:dyDescent="0.2"/>
  <cols>
    <col min="1" max="1" width="13.85546875" bestFit="1" customWidth="1"/>
    <col min="2" max="2" width="35.140625" bestFit="1" customWidth="1"/>
    <col min="4" max="4" width="12.28515625" style="105" customWidth="1"/>
    <col min="5" max="8" width="0" hidden="1" customWidth="1"/>
    <col min="9" max="9" width="12.140625" bestFit="1" customWidth="1"/>
    <col min="10" max="10" width="12" bestFit="1" customWidth="1"/>
    <col min="11" max="11" width="12.42578125" bestFit="1" customWidth="1"/>
    <col min="12" max="12" width="17.28515625" bestFit="1" customWidth="1"/>
    <col min="13" max="13" width="12.42578125" bestFit="1" customWidth="1"/>
    <col min="14" max="14" width="0.28515625" customWidth="1"/>
  </cols>
  <sheetData>
    <row r="1" spans="1:15" ht="18.75" thickBot="1" x14ac:dyDescent="0.3">
      <c r="A1" s="88" t="s">
        <v>123</v>
      </c>
      <c r="B1" s="88" t="s">
        <v>184</v>
      </c>
    </row>
    <row r="2" spans="1:15" x14ac:dyDescent="0.2">
      <c r="A2" s="237"/>
      <c r="B2" s="227"/>
      <c r="C2" s="227"/>
      <c r="D2" s="238"/>
      <c r="E2" s="227"/>
      <c r="F2" s="227"/>
      <c r="G2" s="227"/>
      <c r="H2" s="227"/>
      <c r="I2" s="227"/>
      <c r="J2" s="227"/>
      <c r="K2" s="227"/>
      <c r="L2" s="227"/>
      <c r="M2" s="227"/>
      <c r="N2" s="228"/>
    </row>
    <row r="3" spans="1:15" ht="15" x14ac:dyDescent="0.2">
      <c r="A3" s="239" t="s">
        <v>185</v>
      </c>
      <c r="B3" s="253"/>
      <c r="C3" s="255"/>
      <c r="D3" s="246" t="s">
        <v>128</v>
      </c>
      <c r="E3" s="229" t="s">
        <v>9</v>
      </c>
      <c r="F3" s="229"/>
      <c r="G3" s="229"/>
      <c r="H3" s="229"/>
      <c r="I3" s="229"/>
      <c r="J3" s="229"/>
      <c r="K3" s="229"/>
      <c r="L3" s="229"/>
      <c r="M3" s="229"/>
      <c r="N3" s="230"/>
    </row>
    <row r="4" spans="1:15" x14ac:dyDescent="0.2">
      <c r="A4" s="240"/>
      <c r="B4" s="270"/>
      <c r="C4" s="271"/>
      <c r="D4" s="248"/>
      <c r="E4" s="229"/>
      <c r="F4" s="229"/>
      <c r="G4" s="229"/>
      <c r="H4" s="229"/>
      <c r="I4" s="229"/>
      <c r="J4" s="229"/>
      <c r="K4" s="229"/>
      <c r="L4" s="229"/>
      <c r="M4" s="229"/>
      <c r="N4" s="230"/>
    </row>
    <row r="5" spans="1:15" ht="15" x14ac:dyDescent="0.2">
      <c r="A5" s="269" t="s">
        <v>20</v>
      </c>
      <c r="B5" s="270" t="s">
        <v>164</v>
      </c>
      <c r="C5" s="271"/>
      <c r="D5" s="248">
        <v>1666</v>
      </c>
      <c r="E5" s="229"/>
      <c r="F5" s="229"/>
      <c r="G5" s="229"/>
      <c r="H5" s="229"/>
      <c r="I5" s="229"/>
      <c r="J5" s="229"/>
      <c r="K5" s="229"/>
      <c r="L5" s="229"/>
      <c r="M5" s="229"/>
      <c r="N5" s="230"/>
    </row>
    <row r="6" spans="1:15" x14ac:dyDescent="0.2">
      <c r="A6" s="240"/>
      <c r="B6" s="256"/>
      <c r="C6" s="261"/>
      <c r="D6" s="248"/>
      <c r="E6" s="229"/>
      <c r="F6" s="229"/>
      <c r="G6" s="229"/>
      <c r="H6" s="229"/>
      <c r="I6" s="229"/>
      <c r="J6" s="229"/>
      <c r="K6" s="229"/>
      <c r="L6" s="229"/>
      <c r="M6" s="229"/>
      <c r="N6" s="230"/>
    </row>
    <row r="7" spans="1:15" ht="15" x14ac:dyDescent="0.2">
      <c r="A7" s="239" t="s">
        <v>128</v>
      </c>
      <c r="B7" s="78"/>
      <c r="C7" s="78"/>
      <c r="D7" s="246">
        <f>SUM(D5:D6)</f>
        <v>1666</v>
      </c>
      <c r="E7" s="229"/>
      <c r="F7" s="229"/>
      <c r="G7" s="229"/>
      <c r="H7" s="229"/>
      <c r="I7" s="229"/>
      <c r="J7" s="229"/>
      <c r="K7" s="229"/>
      <c r="L7" s="229"/>
      <c r="M7" s="229"/>
      <c r="N7" s="230"/>
    </row>
    <row r="8" spans="1:15" x14ac:dyDescent="0.2">
      <c r="A8" s="240"/>
      <c r="B8" s="229"/>
      <c r="C8" s="229"/>
      <c r="D8" s="248"/>
      <c r="E8" s="229"/>
      <c r="F8" s="229"/>
      <c r="G8" s="229"/>
      <c r="H8" s="229"/>
      <c r="I8" s="229"/>
      <c r="J8" s="229"/>
      <c r="K8" s="229"/>
      <c r="L8" s="229"/>
      <c r="M8" s="229"/>
      <c r="N8" s="230"/>
    </row>
    <row r="9" spans="1:15" x14ac:dyDescent="0.2">
      <c r="A9" s="243"/>
      <c r="B9" s="267"/>
      <c r="C9" s="267"/>
      <c r="D9" s="249"/>
      <c r="E9" s="229"/>
      <c r="F9" s="229"/>
      <c r="G9" s="229"/>
      <c r="H9" s="229"/>
      <c r="I9" s="229"/>
      <c r="J9" s="229"/>
      <c r="K9" s="229"/>
      <c r="L9" s="229"/>
      <c r="M9" s="229"/>
      <c r="N9" s="230"/>
    </row>
    <row r="10" spans="1:15" ht="15" x14ac:dyDescent="0.2">
      <c r="A10" s="239" t="s">
        <v>0</v>
      </c>
      <c r="B10" s="253"/>
      <c r="C10" s="239" t="s">
        <v>162</v>
      </c>
      <c r="D10" s="246" t="s">
        <v>128</v>
      </c>
      <c r="E10" s="254"/>
      <c r="F10" s="254"/>
      <c r="G10" s="254"/>
      <c r="H10" s="254"/>
      <c r="I10" s="239" t="s">
        <v>156</v>
      </c>
      <c r="J10" s="239" t="s">
        <v>157</v>
      </c>
      <c r="K10" s="239" t="s">
        <v>161</v>
      </c>
      <c r="L10" s="250" t="s">
        <v>163</v>
      </c>
      <c r="M10" s="239" t="s">
        <v>159</v>
      </c>
      <c r="N10" s="255"/>
    </row>
    <row r="11" spans="1:15" ht="15" x14ac:dyDescent="0.2">
      <c r="A11" s="240"/>
      <c r="B11" s="256"/>
      <c r="C11" s="257"/>
      <c r="D11" s="258"/>
      <c r="E11" s="259"/>
      <c r="F11" s="259"/>
      <c r="G11" s="259"/>
      <c r="H11" s="259"/>
      <c r="I11" s="257"/>
      <c r="J11" s="257"/>
      <c r="K11" s="257" t="s">
        <v>160</v>
      </c>
      <c r="L11" s="260" t="s">
        <v>158</v>
      </c>
      <c r="M11" s="257"/>
      <c r="N11" s="261"/>
    </row>
    <row r="12" spans="1:15" x14ac:dyDescent="0.2">
      <c r="A12" s="241">
        <v>44440</v>
      </c>
      <c r="B12" s="231" t="s">
        <v>100</v>
      </c>
      <c r="C12" s="244">
        <v>4001</v>
      </c>
      <c r="D12" s="247">
        <v>121.11</v>
      </c>
      <c r="E12" s="229"/>
      <c r="F12" s="229"/>
      <c r="G12" s="229"/>
      <c r="H12" s="229"/>
      <c r="I12" s="248">
        <v>121.11</v>
      </c>
      <c r="J12" s="248"/>
      <c r="K12" s="248"/>
      <c r="L12" s="251"/>
      <c r="M12" s="248"/>
      <c r="N12" s="232"/>
      <c r="O12" s="105"/>
    </row>
    <row r="13" spans="1:15" x14ac:dyDescent="0.2">
      <c r="A13" s="241">
        <v>44440</v>
      </c>
      <c r="B13" s="231" t="s">
        <v>124</v>
      </c>
      <c r="C13" s="244">
        <v>4002</v>
      </c>
      <c r="D13" s="247">
        <v>27</v>
      </c>
      <c r="E13" s="229"/>
      <c r="F13" s="229"/>
      <c r="G13" s="229"/>
      <c r="H13" s="229"/>
      <c r="I13" s="248"/>
      <c r="J13" s="248">
        <v>27</v>
      </c>
      <c r="K13" s="248"/>
      <c r="L13" s="251"/>
      <c r="M13" s="248"/>
      <c r="N13" s="232"/>
      <c r="O13" s="105"/>
    </row>
    <row r="14" spans="1:15" x14ac:dyDescent="0.2">
      <c r="A14" s="241">
        <v>44440</v>
      </c>
      <c r="B14" s="231" t="s">
        <v>125</v>
      </c>
      <c r="C14" s="244">
        <v>4003</v>
      </c>
      <c r="D14" s="247">
        <v>21</v>
      </c>
      <c r="E14" s="229"/>
      <c r="F14" s="229"/>
      <c r="G14" s="229"/>
      <c r="H14" s="229"/>
      <c r="I14" s="248"/>
      <c r="J14" s="248"/>
      <c r="K14" s="248">
        <v>21</v>
      </c>
      <c r="L14" s="251"/>
      <c r="M14" s="248"/>
      <c r="N14" s="232"/>
      <c r="O14" s="105"/>
    </row>
    <row r="15" spans="1:15" x14ac:dyDescent="0.2">
      <c r="A15" s="241">
        <v>44440</v>
      </c>
      <c r="B15" s="231" t="s">
        <v>126</v>
      </c>
      <c r="C15" s="244">
        <v>4004</v>
      </c>
      <c r="D15" s="247">
        <v>89</v>
      </c>
      <c r="E15" s="229"/>
      <c r="F15" s="229"/>
      <c r="G15" s="229"/>
      <c r="H15" s="229"/>
      <c r="I15" s="248"/>
      <c r="J15" s="248"/>
      <c r="K15" s="247">
        <v>89</v>
      </c>
      <c r="L15" s="251"/>
      <c r="M15" s="248"/>
      <c r="N15" s="232"/>
      <c r="O15" s="105"/>
    </row>
    <row r="16" spans="1:15" x14ac:dyDescent="0.2">
      <c r="A16" s="241">
        <v>44440</v>
      </c>
      <c r="B16" s="233" t="s">
        <v>127</v>
      </c>
      <c r="C16" s="244">
        <v>4005</v>
      </c>
      <c r="D16" s="247">
        <v>30</v>
      </c>
      <c r="E16" s="229"/>
      <c r="F16" s="229"/>
      <c r="G16" s="229"/>
      <c r="H16" s="229"/>
      <c r="I16" s="248"/>
      <c r="J16" s="248"/>
      <c r="K16" s="247">
        <v>30</v>
      </c>
      <c r="L16" s="251"/>
      <c r="M16" s="248"/>
      <c r="N16" s="232"/>
      <c r="O16" s="105"/>
    </row>
    <row r="17" spans="1:15" x14ac:dyDescent="0.2">
      <c r="A17" s="242">
        <v>44440</v>
      </c>
      <c r="B17" s="233" t="s">
        <v>129</v>
      </c>
      <c r="C17" s="245">
        <v>4006</v>
      </c>
      <c r="D17" s="248">
        <v>8.23</v>
      </c>
      <c r="E17" s="229"/>
      <c r="F17" s="229"/>
      <c r="G17" s="229"/>
      <c r="H17" s="229"/>
      <c r="I17" s="248"/>
      <c r="J17" s="248"/>
      <c r="K17" s="248"/>
      <c r="L17" s="251">
        <v>8.23</v>
      </c>
      <c r="M17" s="248"/>
      <c r="N17" s="232"/>
      <c r="O17" s="105"/>
    </row>
    <row r="18" spans="1:15" x14ac:dyDescent="0.2">
      <c r="A18" s="240"/>
      <c r="B18" s="233" t="s">
        <v>130</v>
      </c>
      <c r="C18" s="245">
        <v>4006</v>
      </c>
      <c r="D18" s="248">
        <v>112.9</v>
      </c>
      <c r="E18" s="229"/>
      <c r="F18" s="229"/>
      <c r="G18" s="229"/>
      <c r="H18" s="229"/>
      <c r="I18" s="248"/>
      <c r="J18" s="248"/>
      <c r="K18" s="248"/>
      <c r="L18" s="251">
        <v>112.9</v>
      </c>
      <c r="M18" s="248"/>
      <c r="N18" s="232"/>
      <c r="O18" s="105"/>
    </row>
    <row r="19" spans="1:15" x14ac:dyDescent="0.2">
      <c r="A19" s="240"/>
      <c r="B19" s="233" t="s">
        <v>131</v>
      </c>
      <c r="C19" s="245">
        <v>4006</v>
      </c>
      <c r="D19" s="248">
        <v>69.63</v>
      </c>
      <c r="E19" s="229"/>
      <c r="F19" s="229"/>
      <c r="G19" s="229"/>
      <c r="H19" s="229"/>
      <c r="I19" s="248"/>
      <c r="J19" s="248"/>
      <c r="K19" s="248"/>
      <c r="L19" s="251">
        <v>69.63</v>
      </c>
      <c r="M19" s="248"/>
      <c r="N19" s="232"/>
      <c r="O19" s="105"/>
    </row>
    <row r="20" spans="1:15" x14ac:dyDescent="0.2">
      <c r="A20" s="242">
        <v>44440</v>
      </c>
      <c r="B20" s="233" t="s">
        <v>132</v>
      </c>
      <c r="C20" s="245">
        <v>4007</v>
      </c>
      <c r="D20" s="248">
        <v>5.96</v>
      </c>
      <c r="E20" s="229"/>
      <c r="F20" s="229"/>
      <c r="G20" s="229"/>
      <c r="H20" s="229"/>
      <c r="I20" s="248"/>
      <c r="J20" s="248"/>
      <c r="K20" s="248"/>
      <c r="L20" s="251">
        <v>5.96</v>
      </c>
      <c r="M20" s="248"/>
      <c r="N20" s="232"/>
      <c r="O20" s="105"/>
    </row>
    <row r="21" spans="1:15" x14ac:dyDescent="0.2">
      <c r="A21" s="240"/>
      <c r="B21" s="233" t="s">
        <v>133</v>
      </c>
      <c r="C21" s="245">
        <v>4007</v>
      </c>
      <c r="D21" s="248">
        <v>14.6</v>
      </c>
      <c r="E21" s="229"/>
      <c r="F21" s="229"/>
      <c r="G21" s="229"/>
      <c r="H21" s="229"/>
      <c r="I21" s="248"/>
      <c r="J21" s="248"/>
      <c r="K21" s="248"/>
      <c r="L21" s="251">
        <v>14.6</v>
      </c>
      <c r="M21" s="248"/>
      <c r="N21" s="232"/>
      <c r="O21" s="105"/>
    </row>
    <row r="22" spans="1:15" x14ac:dyDescent="0.2">
      <c r="A22" s="240"/>
      <c r="B22" s="233" t="s">
        <v>134</v>
      </c>
      <c r="C22" s="245">
        <v>4007</v>
      </c>
      <c r="D22" s="248">
        <v>5.64</v>
      </c>
      <c r="E22" s="229"/>
      <c r="F22" s="229"/>
      <c r="G22" s="229"/>
      <c r="H22" s="229"/>
      <c r="I22" s="248"/>
      <c r="J22" s="248"/>
      <c r="K22" s="248"/>
      <c r="L22" s="251">
        <v>5.64</v>
      </c>
      <c r="M22" s="248"/>
      <c r="N22" s="232"/>
      <c r="O22" s="105"/>
    </row>
    <row r="23" spans="1:15" x14ac:dyDescent="0.2">
      <c r="A23" s="240"/>
      <c r="B23" s="233" t="s">
        <v>135</v>
      </c>
      <c r="C23" s="245">
        <v>4007</v>
      </c>
      <c r="D23" s="248">
        <v>6.24</v>
      </c>
      <c r="E23" s="229"/>
      <c r="F23" s="229"/>
      <c r="G23" s="229"/>
      <c r="H23" s="229"/>
      <c r="I23" s="248"/>
      <c r="J23" s="248"/>
      <c r="K23" s="248"/>
      <c r="L23" s="251">
        <v>6.24</v>
      </c>
      <c r="M23" s="248"/>
      <c r="N23" s="232"/>
      <c r="O23" s="105"/>
    </row>
    <row r="24" spans="1:15" x14ac:dyDescent="0.2">
      <c r="A24" s="240"/>
      <c r="B24" s="233" t="s">
        <v>136</v>
      </c>
      <c r="C24" s="245">
        <v>4007</v>
      </c>
      <c r="D24" s="248">
        <v>10.35</v>
      </c>
      <c r="E24" s="229"/>
      <c r="F24" s="229"/>
      <c r="G24" s="229"/>
      <c r="H24" s="229"/>
      <c r="I24" s="248"/>
      <c r="J24" s="248"/>
      <c r="K24" s="248"/>
      <c r="L24" s="251">
        <v>10.35</v>
      </c>
      <c r="M24" s="248"/>
      <c r="N24" s="232"/>
      <c r="O24" s="105"/>
    </row>
    <row r="25" spans="1:15" x14ac:dyDescent="0.2">
      <c r="A25" s="242">
        <v>44440</v>
      </c>
      <c r="B25" s="233" t="s">
        <v>137</v>
      </c>
      <c r="C25" s="245">
        <v>4008</v>
      </c>
      <c r="D25" s="248">
        <v>843.1</v>
      </c>
      <c r="E25" s="229">
        <v>140.52000000000001</v>
      </c>
      <c r="F25" s="229" t="s">
        <v>155</v>
      </c>
      <c r="G25" s="229"/>
      <c r="H25" s="229"/>
      <c r="I25" s="248"/>
      <c r="J25" s="248"/>
      <c r="K25" s="248"/>
      <c r="L25" s="251">
        <v>843.1</v>
      </c>
      <c r="M25" s="248"/>
      <c r="N25" s="232"/>
      <c r="O25" s="105"/>
    </row>
    <row r="26" spans="1:15" x14ac:dyDescent="0.2">
      <c r="A26" s="242">
        <v>44562</v>
      </c>
      <c r="B26" s="233" t="s">
        <v>154</v>
      </c>
      <c r="C26" s="245">
        <v>4009</v>
      </c>
      <c r="D26" s="248">
        <v>299.81</v>
      </c>
      <c r="E26" s="229">
        <v>48.64</v>
      </c>
      <c r="F26" s="229" t="s">
        <v>155</v>
      </c>
      <c r="G26" s="229"/>
      <c r="H26" s="229"/>
      <c r="I26" s="248"/>
      <c r="J26" s="248"/>
      <c r="K26" s="248"/>
      <c r="L26" s="251"/>
      <c r="M26" s="248">
        <v>299.81</v>
      </c>
      <c r="N26" s="232"/>
      <c r="O26" s="105"/>
    </row>
    <row r="27" spans="1:15" x14ac:dyDescent="0.2">
      <c r="A27" s="240"/>
      <c r="B27" s="229"/>
      <c r="C27" s="240"/>
      <c r="D27" s="248"/>
      <c r="E27" s="229"/>
      <c r="F27" s="229"/>
      <c r="G27" s="229"/>
      <c r="H27" s="229"/>
      <c r="I27" s="248"/>
      <c r="J27" s="248"/>
      <c r="K27" s="248"/>
      <c r="L27" s="251"/>
      <c r="M27" s="248"/>
      <c r="N27" s="232"/>
      <c r="O27" s="105"/>
    </row>
    <row r="28" spans="1:15" ht="15" x14ac:dyDescent="0.2">
      <c r="A28" s="239" t="s">
        <v>128</v>
      </c>
      <c r="B28" s="78"/>
      <c r="C28" s="262"/>
      <c r="D28" s="246">
        <f>SUM(D12:D27)</f>
        <v>1664.57</v>
      </c>
      <c r="E28" s="264">
        <f>SUM(E12:E27)</f>
        <v>189.16000000000003</v>
      </c>
      <c r="F28" s="78"/>
      <c r="G28" s="78"/>
      <c r="H28" s="78"/>
      <c r="I28" s="263">
        <f>SUM(I12:I27)</f>
        <v>121.11</v>
      </c>
      <c r="J28" s="263">
        <f>SUM(J12:J27)</f>
        <v>27</v>
      </c>
      <c r="K28" s="263">
        <f>SUM(K12:K27)</f>
        <v>140</v>
      </c>
      <c r="L28" s="265">
        <f>SUM(L12:L27)</f>
        <v>1076.6500000000001</v>
      </c>
      <c r="M28" s="263">
        <f>SUM(M12:M27)</f>
        <v>299.81</v>
      </c>
      <c r="N28" s="266"/>
      <c r="O28" s="105"/>
    </row>
    <row r="29" spans="1:15" x14ac:dyDescent="0.2">
      <c r="A29" s="243"/>
      <c r="B29" s="267"/>
      <c r="C29" s="243"/>
      <c r="D29" s="249"/>
      <c r="E29" s="267"/>
      <c r="F29" s="267"/>
      <c r="G29" s="267"/>
      <c r="H29" s="267"/>
      <c r="I29" s="249"/>
      <c r="J29" s="249"/>
      <c r="K29" s="249"/>
      <c r="L29" s="252"/>
      <c r="M29" s="249"/>
      <c r="N29" s="268"/>
      <c r="O29" s="105"/>
    </row>
    <row r="30" spans="1:15" ht="13.5" thickBot="1" x14ac:dyDescent="0.25">
      <c r="A30" s="262"/>
      <c r="B30" s="229"/>
      <c r="C30" s="240"/>
      <c r="D30" s="248"/>
      <c r="E30" s="234"/>
      <c r="F30" s="234"/>
      <c r="G30" s="234"/>
      <c r="H30" s="234"/>
      <c r="I30" s="249"/>
      <c r="J30" s="249"/>
      <c r="K30" s="235"/>
      <c r="L30" s="235"/>
      <c r="M30" s="249"/>
      <c r="N30" s="236"/>
      <c r="O30" s="105"/>
    </row>
    <row r="31" spans="1:15" x14ac:dyDescent="0.2">
      <c r="A31" s="262"/>
      <c r="B31" s="78"/>
      <c r="C31" s="78"/>
      <c r="D31" s="263"/>
      <c r="I31" s="105"/>
      <c r="J31" s="105"/>
      <c r="K31" s="105"/>
      <c r="L31" s="105"/>
      <c r="M31" s="105"/>
      <c r="N31" s="105"/>
      <c r="O31" s="105"/>
    </row>
    <row r="32" spans="1:15" ht="15" x14ac:dyDescent="0.2">
      <c r="A32" s="257" t="s">
        <v>3</v>
      </c>
      <c r="B32" s="267"/>
      <c r="C32" s="267"/>
      <c r="D32" s="258">
        <f>D7-D28</f>
        <v>1.4300000000000637</v>
      </c>
      <c r="E32" s="105">
        <f>E7-E28</f>
        <v>-189.16000000000003</v>
      </c>
      <c r="I32" s="105"/>
      <c r="J32" s="105"/>
      <c r="K32" s="105"/>
      <c r="L32" s="105"/>
      <c r="M32" s="105"/>
      <c r="N32" s="105"/>
      <c r="O32" s="105"/>
    </row>
  </sheetData>
  <pageMargins left="0.70866141732283472" right="0.70866141732283472" top="0.74803149606299213" bottom="0.74803149606299213" header="0.31496062992125984" footer="0.31496062992125984"/>
  <pageSetup scale="91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Wardington Community</vt:lpstr>
      <vt:lpstr>Williamscot Community</vt:lpstr>
      <vt:lpstr>Playground Main</vt:lpstr>
      <vt:lpstr>Playground 2nd</vt:lpstr>
      <vt:lpstr>Base Rate Tracker</vt:lpstr>
      <vt:lpstr>Reconciliation</vt:lpstr>
      <vt:lpstr>CONF</vt:lpstr>
      <vt:lpstr>Reconciliation!Print_Area</vt:lpstr>
    </vt:vector>
  </TitlesOfParts>
  <Company>Burgis &amp; Bullock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Meredith</dc:creator>
  <cp:lastModifiedBy>Kirsty Buttle</cp:lastModifiedBy>
  <cp:lastPrinted>2022-03-22T17:36:13Z</cp:lastPrinted>
  <dcterms:created xsi:type="dcterms:W3CDTF">2009-05-02T10:00:16Z</dcterms:created>
  <dcterms:modified xsi:type="dcterms:W3CDTF">2022-04-26T12:50:10Z</dcterms:modified>
</cp:coreProperties>
</file>